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3照会・依頼等\72公営企業に係わる経営比較分析表(令和2年度）の分析等について\回答\決裁添付用\"/>
    </mc:Choice>
  </mc:AlternateContent>
  <workbookProtection workbookAlgorithmName="SHA-512" workbookHashValue="Y9vY3ZQ09fUfzOb+MVzOtN0TQJN7SNn3k3AXkoN1I+cObq0xSegUqhW9KvYBZJFLm07NCSuwqsEtQfjj3wbZ+A==" workbookSaltValue="QLPye4vUmVXN9I6EGf+awA==" workbookSpinCount="100000" lockStructure="1"/>
  <bookViews>
    <workbookView xWindow="0" yWindow="0" windowWidth="15360" windowHeight="7635"/>
  </bookViews>
  <sheets>
    <sheet name="法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<sst xmlns="http://schemas.openxmlformats.org/spreadsheetml/2006/main" count="231" uniqueCount="116">
  <si>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</si>
  <si>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</si>
  <si>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</si>
  <si>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</si>
  <si>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</si>
  <si>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</si>
  <si>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</si>
  <si>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</si>
  <si>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</si>
  <si>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</si>
  <si>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</si>
  <si>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</si>
  <si>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</si>
  <si>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</si>
  <si>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</si>
  <si>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</si>
  <si>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</si>
  <si>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</si>
  <si>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</si>
  <si>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</si>
  <si>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</si>
  <si>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</si>
  <si>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</si>
  <si>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</si>
  <si>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</si>
  <si>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</si>
  <si>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</si>
  <si>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</si>
  <si>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</si>
  <si>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</si>
  <si>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</si>
  <si>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</si>
  <si>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</si>
  <si>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</si>
  <si>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</si>
  <si>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</si>
  <si>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</si>
  <si>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</si>
  <si>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</si>
  <si>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</si>
  <si>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</si>
  <si>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</si>
  <si>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</si>
  <si>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</si>
  <si>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</si>
  <si>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</si>
  <si>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</si>
  <si>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</si>
  <si>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</si>
  <si>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</si>
  <si>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</si>
  <si>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</si>
  <si>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</si>
  <si>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</si>
  <si>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</si>
  <si>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</si>
  <si>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</si>
  <si>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</si>
  <si>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</si>
  <si>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</si>
  <si>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</si>
  <si>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</si>
  <si>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</si>
  <si>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</si>
  <si>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</si>
  <si>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</si>
  <si>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</si>
  <si>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</si>
  <si>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</si>
  <si>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</si>
  <si>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</si>
  <si>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</si>
  <si>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</si>
  <si>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</si>
  <si>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</si>
  <si>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</si>
  <si>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</si>
  <si>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</si>
  <si>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</si>
  <si>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</si>
  <si>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</si>
  <si>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</si>
  <si>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</si>
  <si>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</si>
  <si>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</si>
  <si>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</si>
  <si>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</si>
  <si>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</si>
  <si>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</si>
  <si>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</si>
  <si>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</si>
  <si>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</si>
  <si>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</si>
  <si>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</si>
  <si>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</si>
  <si>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</si>
  <si>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</si>
  <si>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</si>
  <si>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</si>
  <si>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</si>
  <si>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</si>
  <si>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</si>
  <si>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</si>
  <si>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</si>
  <si>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</si>
  <si>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</si>
  <si>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</si>
  <si>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</si>
  <si>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</si>
  <si>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</si>
  <si>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</si>
  <si>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</si>
  <si>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</si>
  <si>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本市の下水道事業は、人口減少や節水機器の普及等に伴う水需要の減少傾向が継続する厳しい経営環境のなか、経営の健全化に努めてきた。
今後も、平成29年度に策定した「甲府市上下水道事業経営戦略」における事業を推進する中で、老朽化する施設の更新・強靭化等を図るとともに、中・長期視点に立った効率的・安定的な事業経営に努めていく。</t>
    <phoneticPr fontId="4"/>
  </si>
  <si>
    <t>経常収支比率は、前年度に続き、100％を上回っており、下水道使用料や一般会計繰入金等の収益で、維持管理費や支払利息等の費用を賄えている。
流動比率は、企業債償還額が減少する中で、改善傾向にあるものの、類似団体に比べては依然として低い数値となっている。なお、短期的な債務に対しては、下水道使用料や一般会計繰入金・国庫補助金等の収入で賄うことができ、支払能力は確保できている。
企業債残高対事業規模比率は、企業債の償還進行により減少しており、類似団体の平均に比べても低い数値となっている。
経費回収率は、汚水処理費の増加により前年度より低下しているものの、汚水処理原価は前年度と同値となった。
施設利用率は、類似団体の平均を上回っている。施設の老朽化が進んでいるため、今後も計画的な施設更新を行っていく。
水洗化率は、類似団体の平均値を上回っている。今後も効果的な普及活動を進め、水洗化率の向上を図る。</t>
    <rPh sb="20" eb="22">
      <t>ウワマワ</t>
    </rPh>
    <rPh sb="86" eb="87">
      <t>ナカ</t>
    </rPh>
    <rPh sb="162" eb="164">
      <t>シュウニュウ</t>
    </rPh>
    <rPh sb="207" eb="209">
      <t>シンコウ</t>
    </rPh>
    <rPh sb="212" eb="213">
      <t>ゲン</t>
    </rPh>
    <rPh sb="213" eb="214">
      <t>ショウ</t>
    </rPh>
    <rPh sb="243" eb="245">
      <t>ケイヒ</t>
    </rPh>
    <rPh sb="245" eb="247">
      <t>カイシュウ</t>
    </rPh>
    <rPh sb="247" eb="248">
      <t>リツ</t>
    </rPh>
    <rPh sb="250" eb="252">
      <t>オスイ</t>
    </rPh>
    <rPh sb="252" eb="254">
      <t>ショリ</t>
    </rPh>
    <rPh sb="254" eb="255">
      <t>ヒ</t>
    </rPh>
    <rPh sb="256" eb="258">
      <t>ゾウカ</t>
    </rPh>
    <rPh sb="266" eb="268">
      <t>テイカ</t>
    </rPh>
    <rPh sb="276" eb="278">
      <t>オスイ</t>
    </rPh>
    <rPh sb="278" eb="280">
      <t>ショリ</t>
    </rPh>
    <rPh sb="280" eb="282">
      <t>ゲンカ</t>
    </rPh>
    <rPh sb="287" eb="288">
      <t>ドウ</t>
    </rPh>
    <phoneticPr fontId="4"/>
  </si>
  <si>
    <t>有形固定資産減価償却率及び管渠老朽化率は、年々上昇しており、類似団体の平均を上回っている。
管渠改善率は、施設の長寿命化対策等に取り組んでおり、類似団体と同水準となっている。
今後においても、「甲府市公共下水道ストックマネジメント計画」等に基づき、施設の適切な維持管理を行うとともに、更新投資の最適化を図り、施設や管渠の改築を効果的に進めていく。</t>
    <rPh sb="62" eb="63">
      <t>トウ</t>
    </rPh>
    <rPh sb="77" eb="80">
      <t>ドウスイジュン</t>
    </rPh>
    <rPh sb="97" eb="100">
      <t>コウフシ</t>
    </rPh>
    <rPh sb="100" eb="102">
      <t>コウキョウ</t>
    </rPh>
    <rPh sb="102" eb="105">
      <t>ゲスイドウ</t>
    </rPh>
    <rPh sb="118" eb="1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</si>
</sst>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0.25</c:v>
                </c:pt>
                <c:pt idx="1">
                  <c:v>0.31</c:v>
                </c:pt>
                <c:pt idx="2">
                  <c:v>0.35</c:v>
                </c:pt>
                <c:pt idx="3">
                  <c:v>0.27</c:v>
                </c:pt>
                <c:pt idx="4">
                  <c:v>0.34</c:v>
                </c:pt>
              </c:numCache>
            </c:numRef>
          </c:val>
          <c:extLst>
            <c:ext xmlns:c16="http://schemas.microsoft.com/office/drawing/2014/chart" uri="{C3380CC4-5D6E-409C-BE32-E72D297353CC}">
              <c16:uniqueId val="{00000000-8A70-4B4A-BE7D-7BF987BEA5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0.21</c:v>
                </c:pt>
                <c:pt idx="2">
                  <c:v>0.25</c:v>
                </c:pt>
                <c:pt idx="3">
                  <c:v>0.21</c:v>
                </c:pt>
                <c:pt idx="4">
                  <c:v>0.33</c:v>
                </c:pt>
              </c:numCache>
            </c:numRef>
          </c:val>
          <c:smooth val="0"/>
          <c:extLst>
            <c:ext xmlns:c16="http://schemas.microsoft.com/office/drawing/2014/chart" uri="{C3380CC4-5D6E-409C-BE32-E72D297353CC}">
              <c16:uniqueId val="{00000001-8A70-4B4A-BE7D-7BF987BEA5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72.239999999999995</c:v>
                </c:pt>
                <c:pt idx="1">
                  <c:v>75.41</c:v>
                </c:pt>
                <c:pt idx="2">
                  <c:v>84.98</c:v>
                </c:pt>
                <c:pt idx="3">
                  <c:v>85.94</c:v>
                </c:pt>
                <c:pt idx="4">
                  <c:v>87.93</c:v>
                </c:pt>
              </c:numCache>
            </c:numRef>
          </c:val>
          <c:extLst>
            <c:ext xmlns:c16="http://schemas.microsoft.com/office/drawing/2014/chart" uri="{C3380CC4-5D6E-409C-BE32-E72D297353CC}">
              <c16:uniqueId val="{00000000-EC85-4634-94B4-470C827AE2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66.34</c:v>
                </c:pt>
                <c:pt idx="2">
                  <c:v>67.069999999999993</c:v>
                </c:pt>
                <c:pt idx="3">
                  <c:v>66.78</c:v>
                </c:pt>
                <c:pt idx="4">
                  <c:v>67</c:v>
                </c:pt>
              </c:numCache>
            </c:numRef>
          </c:val>
          <c:smooth val="0"/>
          <c:extLst>
            <c:ext xmlns:c16="http://schemas.microsoft.com/office/drawing/2014/chart" uri="{C3380CC4-5D6E-409C-BE32-E72D297353CC}">
              <c16:uniqueId val="{00000001-EC85-4634-94B4-470C827AE2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c:v>
                </c:pt>
                <c:pt idx="1">
                  <c:v>99.21</c:v>
                </c:pt>
                <c:pt idx="2">
                  <c:v>99.2</c:v>
                </c:pt>
                <c:pt idx="3">
                  <c:v>99.37</c:v>
                </c:pt>
                <c:pt idx="4">
                  <c:v>99.47</c:v>
                </c:pt>
              </c:numCache>
            </c:numRef>
          </c:val>
          <c:extLst>
            <c:ext xmlns:c16="http://schemas.microsoft.com/office/drawing/2014/chart" uri="{C3380CC4-5D6E-409C-BE32-E72D297353CC}">
              <c16:uniqueId val="{00000000-0840-4FCC-82E5-888C13E17A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93.86</c:v>
                </c:pt>
                <c:pt idx="2">
                  <c:v>93.96</c:v>
                </c:pt>
                <c:pt idx="3">
                  <c:v>94.06</c:v>
                </c:pt>
                <c:pt idx="4">
                  <c:v>94.41</c:v>
                </c:pt>
              </c:numCache>
            </c:numRef>
          </c:val>
          <c:smooth val="0"/>
          <c:extLst>
            <c:ext xmlns:c16="http://schemas.microsoft.com/office/drawing/2014/chart" uri="{C3380CC4-5D6E-409C-BE32-E72D297353CC}">
              <c16:uniqueId val="{00000001-0840-4FCC-82E5-888C13E17A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122.31</c:v>
                </c:pt>
                <c:pt idx="1">
                  <c:v>125.48</c:v>
                </c:pt>
                <c:pt idx="2">
                  <c:v>122.31</c:v>
                </c:pt>
                <c:pt idx="3">
                  <c:v>122.47</c:v>
                </c:pt>
                <c:pt idx="4">
                  <c:v>125.87</c:v>
                </c:pt>
              </c:numCache>
            </c:numRef>
          </c:val>
          <c:extLst>
            <c:ext xmlns:c16="http://schemas.microsoft.com/office/drawing/2014/chart" uri="{C3380CC4-5D6E-409C-BE32-E72D297353CC}">
              <c16:uniqueId val="{00000000-8353-4971-B0A4-EE40C74D20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110.22</c:v>
                </c:pt>
                <c:pt idx="2">
                  <c:v>110.01</c:v>
                </c:pt>
                <c:pt idx="3">
                  <c:v>111.12</c:v>
                </c:pt>
                <c:pt idx="4">
                  <c:v>109.58</c:v>
                </c:pt>
              </c:numCache>
            </c:numRef>
          </c:val>
          <c:smooth val="0"/>
          <c:extLst>
            <c:ext xmlns:c16="http://schemas.microsoft.com/office/drawing/2014/chart" uri="{C3380CC4-5D6E-409C-BE32-E72D297353CC}">
              <c16:uniqueId val="{00000001-8353-4971-B0A4-EE40C74D20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47.56</c:v>
                </c:pt>
                <c:pt idx="1">
                  <c:v>49.11</c:v>
                </c:pt>
                <c:pt idx="2">
                  <c:v>50.79</c:v>
                </c:pt>
                <c:pt idx="3">
                  <c:v>52.55</c:v>
                </c:pt>
                <c:pt idx="4">
                  <c:v>54.22</c:v>
                </c:pt>
              </c:numCache>
            </c:numRef>
          </c:val>
          <c:extLst>
            <c:ext xmlns:c16="http://schemas.microsoft.com/office/drawing/2014/chart" uri="{C3380CC4-5D6E-409C-BE32-E72D297353CC}">
              <c16:uniqueId val="{00000000-C0D9-4A0E-BEDA-F4C8A22ABD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31.19</c:v>
                </c:pt>
                <c:pt idx="2">
                  <c:v>33.090000000000003</c:v>
                </c:pt>
                <c:pt idx="3">
                  <c:v>34.33</c:v>
                </c:pt>
                <c:pt idx="4">
                  <c:v>34.15</c:v>
                </c:pt>
              </c:numCache>
            </c:numRef>
          </c:val>
          <c:smooth val="0"/>
          <c:extLst>
            <c:ext xmlns:c16="http://schemas.microsoft.com/office/drawing/2014/chart" uri="{C3380CC4-5D6E-409C-BE32-E72D297353CC}">
              <c16:uniqueId val="{00000001-C0D9-4A0E-BEDA-F4C8A22ABD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4.8899999999999997</c:v>
                </c:pt>
                <c:pt idx="1">
                  <c:v>6.08</c:v>
                </c:pt>
                <c:pt idx="2">
                  <c:v>6.73</c:v>
                </c:pt>
                <c:pt idx="3">
                  <c:v>7.55</c:v>
                </c:pt>
                <c:pt idx="4">
                  <c:v>9.06</c:v>
                </c:pt>
              </c:numCache>
            </c:numRef>
          </c:val>
          <c:extLst>
            <c:ext xmlns:c16="http://schemas.microsoft.com/office/drawing/2014/chart" uri="{C3380CC4-5D6E-409C-BE32-E72D297353CC}">
              <c16:uniqueId val="{00000000-B052-4B71-A238-34655E77EE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B052-4B71-A238-34655E77EE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AC-4B76-957B-4776E47A5B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3.21</c:v>
                </c:pt>
                <c:pt idx="2">
                  <c:v>2.36</c:v>
                </c:pt>
                <c:pt idx="3">
                  <c:v>2.0699999999999998</c:v>
                </c:pt>
                <c:pt idx="4">
                  <c:v>5.97</c:v>
                </c:pt>
              </c:numCache>
            </c:numRef>
          </c:val>
          <c:smooth val="0"/>
          <c:extLst>
            <c:ext xmlns:c16="http://schemas.microsoft.com/office/drawing/2014/chart" uri="{C3380CC4-5D6E-409C-BE32-E72D297353CC}">
              <c16:uniqueId val="{00000001-0BAC-4B76-957B-4776E47A5B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35.89</c:v>
                </c:pt>
                <c:pt idx="1">
                  <c:v>43.24</c:v>
                </c:pt>
                <c:pt idx="2">
                  <c:v>43.66</c:v>
                </c:pt>
                <c:pt idx="3">
                  <c:v>54.55</c:v>
                </c:pt>
                <c:pt idx="4">
                  <c:v>57.64</c:v>
                </c:pt>
              </c:numCache>
            </c:numRef>
          </c:val>
          <c:extLst>
            <c:ext xmlns:c16="http://schemas.microsoft.com/office/drawing/2014/chart" uri="{C3380CC4-5D6E-409C-BE32-E72D297353CC}">
              <c16:uniqueId val="{00000000-7CA2-451C-9EF0-C2B5594096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58.04</c:v>
                </c:pt>
                <c:pt idx="2">
                  <c:v>62.12</c:v>
                </c:pt>
                <c:pt idx="3">
                  <c:v>61.57</c:v>
                </c:pt>
                <c:pt idx="4">
                  <c:v>60.82</c:v>
                </c:pt>
              </c:numCache>
            </c:numRef>
          </c:val>
          <c:smooth val="0"/>
          <c:extLst>
            <c:ext xmlns:c16="http://schemas.microsoft.com/office/drawing/2014/chart" uri="{C3380CC4-5D6E-409C-BE32-E72D297353CC}">
              <c16:uniqueId val="{00000001-7CA2-451C-9EF0-C2B5594096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943.49</c:v>
                </c:pt>
                <c:pt idx="1">
                  <c:v>886.18</c:v>
                </c:pt>
                <c:pt idx="2">
                  <c:v>830.33</c:v>
                </c:pt>
                <c:pt idx="3">
                  <c:v>770.63</c:v>
                </c:pt>
                <c:pt idx="4">
                  <c:v>730.08</c:v>
                </c:pt>
              </c:numCache>
            </c:numRef>
          </c:val>
          <c:extLst>
            <c:ext xmlns:c16="http://schemas.microsoft.com/office/drawing/2014/chart" uri="{C3380CC4-5D6E-409C-BE32-E72D297353CC}">
              <c16:uniqueId val="{00000000-ACA3-4B50-9587-6BD06C9EE4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917.29</c:v>
                </c:pt>
                <c:pt idx="2">
                  <c:v>875.53</c:v>
                </c:pt>
                <c:pt idx="3">
                  <c:v>867.39</c:v>
                </c:pt>
                <c:pt idx="4">
                  <c:v>920.83</c:v>
                </c:pt>
              </c:numCache>
            </c:numRef>
          </c:val>
          <c:smooth val="0"/>
          <c:extLst>
            <c:ext xmlns:c16="http://schemas.microsoft.com/office/drawing/2014/chart" uri="{C3380CC4-5D6E-409C-BE32-E72D297353CC}">
              <c16:uniqueId val="{00000001-ACA3-4B50-9587-6BD06C9EE4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105.69</c:v>
                </c:pt>
                <c:pt idx="1">
                  <c:v>93.06</c:v>
                </c:pt>
                <c:pt idx="2">
                  <c:v>92.07</c:v>
                </c:pt>
                <c:pt idx="3">
                  <c:v>97.2</c:v>
                </c:pt>
                <c:pt idx="4">
                  <c:v>96.25</c:v>
                </c:pt>
              </c:numCache>
            </c:numRef>
          </c:val>
          <c:extLst>
            <c:ext xmlns:c16="http://schemas.microsoft.com/office/drawing/2014/chart" uri="{C3380CC4-5D6E-409C-BE32-E72D297353CC}">
              <c16:uniqueId val="{00000000-884E-4044-B83A-607F12EE13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99.67</c:v>
                </c:pt>
                <c:pt idx="2">
                  <c:v>99.83</c:v>
                </c:pt>
                <c:pt idx="3">
                  <c:v>100.91</c:v>
                </c:pt>
                <c:pt idx="4">
                  <c:v>99.82</c:v>
                </c:pt>
              </c:numCache>
            </c:numRef>
          </c:val>
          <c:smooth val="0"/>
          <c:extLst>
            <c:ext xmlns:c16="http://schemas.microsoft.com/office/drawing/2014/chart" uri="{C3380CC4-5D6E-409C-BE32-E72D297353CC}">
              <c16:uniqueId val="{00000001-884E-4044-B83A-607F12EE13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138.74</c:v>
                </c:pt>
                <c:pt idx="1">
                  <c:v>157.56</c:v>
                </c:pt>
                <c:pt idx="2">
                  <c:v>158.44999999999999</c:v>
                </c:pt>
                <c:pt idx="3">
                  <c:v>150</c:v>
                </c:pt>
                <c:pt idx="4">
                  <c:v>150</c:v>
                </c:pt>
              </c:numCache>
            </c:numRef>
          </c:val>
          <c:extLst>
            <c:ext xmlns:c16="http://schemas.microsoft.com/office/drawing/2014/chart" uri="{C3380CC4-5D6E-409C-BE32-E72D297353CC}">
              <c16:uniqueId val="{00000000-BE64-4C23-9012-12F4D1E630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159.6</c:v>
                </c:pt>
                <c:pt idx="2">
                  <c:v>158.94</c:v>
                </c:pt>
                <c:pt idx="3">
                  <c:v>158.04</c:v>
                </c:pt>
                <c:pt idx="4">
                  <c:v>156.77000000000001</c:v>
                </c:pt>
              </c:numCache>
            </c:numRef>
          </c:val>
          <c:smooth val="0"/>
          <c:extLst>
            <c:ext xmlns:c16="http://schemas.microsoft.com/office/drawing/2014/chart" uri="{C3380CC4-5D6E-409C-BE32-E72D297353CC}">
              <c16:uniqueId val="{00000001-BE64-4C23-9012-12F4D1E630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山梨県　甲府市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v>
      </c>
      <c r="AE8" s="79"/>
      <c r="AF8" s="79"/>
      <c r="AG8" s="79"/>
      <c r="AH8" s="79"/>
      <c r="AI8" s="79"/>
      <c r="AJ8" s="79"/>
      <c r="AK8" s="3"/>
      <c r="AL8" s="75">
        <f>データ!S6</f>
        <v>187048</v>
      </c>
      <c r="AM8" s="75"/>
      <c r="AN8" s="75"/>
      <c r="AO8" s="75"/>
      <c r="AP8" s="75"/>
      <c r="AQ8" s="75"/>
      <c r="AR8" s="75"/>
      <c r="AS8" s="75"/>
      <c r="AT8" s="74">
        <f>データ!T6</f>
        <v>212.47</v>
      </c>
      <c r="AU8" s="74"/>
      <c r="AV8" s="74"/>
      <c r="AW8" s="74"/>
      <c r="AX8" s="74"/>
      <c r="AY8" s="74"/>
      <c r="AZ8" s="74"/>
      <c r="BA8" s="74"/>
      <c r="BB8" s="74">
        <f>データ!U6</f>
        <v>880.35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63.51</v>
      </c>
      <c r="J10" s="74"/>
      <c r="K10" s="74"/>
      <c r="L10" s="74"/>
      <c r="M10" s="74"/>
      <c r="N10" s="74"/>
      <c r="O10" s="74"/>
      <c r="P10" s="74">
        <f>データ!P6</f>
        <v>82.91</v>
      </c>
      <c r="Q10" s="74"/>
      <c r="R10" s="74"/>
      <c r="S10" s="74"/>
      <c r="T10" s="74"/>
      <c r="U10" s="74"/>
      <c r="V10" s="74"/>
      <c r="W10" s="74">
        <f>データ!Q6</f>
        <v>58.36</v>
      </c>
      <c r="X10" s="74"/>
      <c r="Y10" s="74"/>
      <c r="Z10" s="74"/>
      <c r="AA10" s="74"/>
      <c r="AB10" s="74"/>
      <c r="AC10" s="74"/>
      <c r="AD10" s="75">
        <f>データ!R6</f>
        <v>2431</v>
      </c>
      <c r="AE10" s="75"/>
      <c r="AF10" s="75"/>
      <c r="AG10" s="75"/>
      <c r="AH10" s="75"/>
      <c r="AI10" s="75"/>
      <c r="AJ10" s="75"/>
      <c r="AK10" s="2"/>
      <c r="AL10" s="75">
        <f>データ!V6</f>
        <v>154580</v>
      </c>
      <c r="AM10" s="75"/>
      <c r="AN10" s="75"/>
      <c r="AO10" s="75"/>
      <c r="AP10" s="75"/>
      <c r="AQ10" s="75"/>
      <c r="AR10" s="75"/>
      <c r="AS10" s="75"/>
      <c r="AT10" s="74">
        <f>データ!W6</f>
        <v>31.69</v>
      </c>
      <c r="AU10" s="74"/>
      <c r="AV10" s="74"/>
      <c r="AW10" s="74"/>
      <c r="AX10" s="74"/>
      <c r="AY10" s="74"/>
      <c r="AZ10" s="74"/>
      <c r="BA10" s="74"/>
      <c r="BB10" s="74">
        <f>データ!X6</f>
        <v>4877.88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65"/>
      <c r="BM60" s="66"/>
      <c r="BN60" s="66"/>
      <c r="BO60" s="66"/>
      <c r="BP60" s="66"/>
      <c r="BQ60" s="66"/>
      <c r="BR60" s="66"/>
      <c r="BS60" s="66"/>
      <c r="BT60" s="66"/>
      <c r="BU60" s="66"/>
      <c r="BV60" s="66"/>
      <c r="BW60" s="66"/>
      <c r="BX60" s="66"/>
      <c r="BY60" s="66"/>
      <c r="BZ60" s="67"/>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65"/>
      <c r="BM61" s="66"/>
      <c r="BN61" s="66"/>
      <c r="BO61" s="66"/>
      <c r="BP61" s="66"/>
      <c r="BQ61" s="66"/>
      <c r="BR61" s="66"/>
      <c r="BS61" s="66"/>
      <c r="BT61" s="66"/>
      <c r="BU61" s="66"/>
      <c r="BV61" s="66"/>
      <c r="BW61" s="66"/>
      <c r="BX61" s="66"/>
      <c r="BY61" s="66"/>
      <c r="BZ61" s="6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6Zc6IvAan9wu98zw3XezEjKjmA+k7z+33UcfP2s/uM0xjND3lxZ9zaHebcTNKMi1Ti6RWwRQFCpsL6RIhmd8Q==" saltValue="aLOETEy7OOHVoOCEzfQO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192015</v>
      </c>
      <c r="D6" s="33">
        <f t="shared" si="3"/>
        <v>46</v>
      </c>
      <c r="E6" s="33">
        <f t="shared" si="3"/>
        <v>17</v>
      </c>
      <c r="F6" s="33">
        <f t="shared" si="3"/>
        <v>1</v>
      </c>
      <c r="G6" s="33">
        <f t="shared" si="3"/>
        <v>0</v>
      </c>
      <c r="H6" s="33" t="str">
        <f t="shared" si="3"/>
        <v>山梨県　甲府市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63.51</v>
      </c>
      <c r="P6" s="34">
        <f t="shared" si="3"/>
        <v>82.91</v>
      </c>
      <c r="Q6" s="34">
        <f t="shared" si="3"/>
        <v>58.36</v>
      </c>
      <c r="R6" s="34">
        <f t="shared" si="3"/>
        <v>2431</v>
      </c>
      <c r="S6" s="34">
        <f t="shared" si="3"/>
        <v>187048</v>
      </c>
      <c r="T6" s="34">
        <f t="shared" si="3"/>
        <v>212.47</v>
      </c>
      <c r="U6" s="34">
        <f t="shared" si="3"/>
        <v>880.35</v>
      </c>
      <c r="V6" s="34">
        <f t="shared" si="3"/>
        <v>154580</v>
      </c>
      <c r="W6" s="34">
        <f t="shared" si="3"/>
        <v>31.69</v>
      </c>
      <c r="X6" s="34">
        <f t="shared" si="3"/>
        <v>4877.88</v>
      </c>
      <c r="Y6" s="35">
        <f>IF(Y7="",NA(),Y7)</f>
        <v>122.31</v>
      </c>
      <c r="Z6" s="35">
        <f t="shared" ref="Z6:AH6" si="4">IF(Z7="",NA(),Z7)</f>
        <v>125.48</v>
      </c>
      <c r="AA6" s="35">
        <f t="shared" si="4"/>
        <v>122.31</v>
      </c>
      <c r="AB6" s="35">
        <f t="shared" si="4"/>
        <v>122.47</v>
      </c>
      <c r="AC6" s="35">
        <f t="shared" si="4"/>
        <v>125.87</v>
      </c>
      <c r="AD6" s="35">
        <f t="shared" si="4"/>
        <v>107.45</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3.21</v>
      </c>
      <c r="AQ6" s="35">
        <f t="shared" si="5"/>
        <v>2.36</v>
      </c>
      <c r="AR6" s="35">
        <f t="shared" si="5"/>
        <v>2.0699999999999998</v>
      </c>
      <c r="AS6" s="35">
        <f t="shared" si="5"/>
        <v>5.97</v>
      </c>
      <c r="AT6" s="34" t="str">
        <f>IF(AT7="","",IF(AT7="-","【-】","【"&amp;SUBSTITUTE(TEXT(AT7,"#,##0.00"),"-","△")&amp;"】"))</f>
        <v>【3.64】</v>
      </c>
      <c r="AU6" s="35">
        <f>IF(AU7="",NA(),AU7)</f>
        <v>35.89</v>
      </c>
      <c r="AV6" s="35">
        <f t="shared" ref="AV6:BD6" si="6">IF(AV7="",NA(),AV7)</f>
        <v>43.24</v>
      </c>
      <c r="AW6" s="35">
        <f t="shared" si="6"/>
        <v>43.66</v>
      </c>
      <c r="AX6" s="35">
        <f t="shared" si="6"/>
        <v>54.55</v>
      </c>
      <c r="AY6" s="35">
        <f t="shared" si="6"/>
        <v>57.64</v>
      </c>
      <c r="AZ6" s="35">
        <f t="shared" si="6"/>
        <v>54.03</v>
      </c>
      <c r="BA6" s="35">
        <f t="shared" si="6"/>
        <v>58.04</v>
      </c>
      <c r="BB6" s="35">
        <f t="shared" si="6"/>
        <v>62.12</v>
      </c>
      <c r="BC6" s="35">
        <f t="shared" si="6"/>
        <v>61.57</v>
      </c>
      <c r="BD6" s="35">
        <f t="shared" si="6"/>
        <v>60.82</v>
      </c>
      <c r="BE6" s="34" t="str">
        <f>IF(BE7="","",IF(BE7="-","【-】","【"&amp;SUBSTITUTE(TEXT(BE7,"#,##0.00"),"-","△")&amp;"】"))</f>
        <v>【67.52】</v>
      </c>
      <c r="BF6" s="35">
        <f>IF(BF7="",NA(),BF7)</f>
        <v>943.49</v>
      </c>
      <c r="BG6" s="35">
        <f t="shared" ref="BG6:BO6" si="7">IF(BG7="",NA(),BG7)</f>
        <v>886.18</v>
      </c>
      <c r="BH6" s="35">
        <f t="shared" si="7"/>
        <v>830.33</v>
      </c>
      <c r="BI6" s="35">
        <f t="shared" si="7"/>
        <v>770.63</v>
      </c>
      <c r="BJ6" s="35">
        <f t="shared" si="7"/>
        <v>730.08</v>
      </c>
      <c r="BK6" s="35">
        <f t="shared" si="7"/>
        <v>802.49</v>
      </c>
      <c r="BL6" s="35">
        <f t="shared" si="7"/>
        <v>917.29</v>
      </c>
      <c r="BM6" s="35">
        <f t="shared" si="7"/>
        <v>875.53</v>
      </c>
      <c r="BN6" s="35">
        <f t="shared" si="7"/>
        <v>867.39</v>
      </c>
      <c r="BO6" s="35">
        <f t="shared" si="7"/>
        <v>920.83</v>
      </c>
      <c r="BP6" s="34" t="str">
        <f>IF(BP7="","",IF(BP7="-","【-】","【"&amp;SUBSTITUTE(TEXT(BP7,"#,##0.00"),"-","△")&amp;"】"))</f>
        <v>【705.21】</v>
      </c>
      <c r="BQ6" s="35">
        <f>IF(BQ7="",NA(),BQ7)</f>
        <v>105.69</v>
      </c>
      <c r="BR6" s="35">
        <f t="shared" ref="BR6:BZ6" si="8">IF(BR7="",NA(),BR7)</f>
        <v>93.06</v>
      </c>
      <c r="BS6" s="35">
        <f t="shared" si="8"/>
        <v>92.07</v>
      </c>
      <c r="BT6" s="35">
        <f t="shared" si="8"/>
        <v>97.2</v>
      </c>
      <c r="BU6" s="35">
        <f t="shared" si="8"/>
        <v>96.25</v>
      </c>
      <c r="BV6" s="35">
        <f t="shared" si="8"/>
        <v>103.18</v>
      </c>
      <c r="BW6" s="35">
        <f t="shared" si="8"/>
        <v>99.67</v>
      </c>
      <c r="BX6" s="35">
        <f t="shared" si="8"/>
        <v>99.83</v>
      </c>
      <c r="BY6" s="35">
        <f t="shared" si="8"/>
        <v>100.91</v>
      </c>
      <c r="BZ6" s="35">
        <f t="shared" si="8"/>
        <v>99.82</v>
      </c>
      <c r="CA6" s="34" t="str">
        <f>IF(CA7="","",IF(CA7="-","【-】","【"&amp;SUBSTITUTE(TEXT(CA7,"#,##0.00"),"-","△")&amp;"】"))</f>
        <v>【98.96】</v>
      </c>
      <c r="CB6" s="35">
        <f>IF(CB7="",NA(),CB7)</f>
        <v>138.74</v>
      </c>
      <c r="CC6" s="35">
        <f t="shared" ref="CC6:CK6" si="9">IF(CC7="",NA(),CC7)</f>
        <v>157.56</v>
      </c>
      <c r="CD6" s="35">
        <f t="shared" si="9"/>
        <v>158.44999999999999</v>
      </c>
      <c r="CE6" s="35">
        <f t="shared" si="9"/>
        <v>150</v>
      </c>
      <c r="CF6" s="35">
        <f t="shared" si="9"/>
        <v>150</v>
      </c>
      <c r="CG6" s="35">
        <f t="shared" si="9"/>
        <v>141.11000000000001</v>
      </c>
      <c r="CH6" s="35">
        <f t="shared" si="9"/>
        <v>159.6</v>
      </c>
      <c r="CI6" s="35">
        <f t="shared" si="9"/>
        <v>158.94</v>
      </c>
      <c r="CJ6" s="35">
        <f t="shared" si="9"/>
        <v>158.04</v>
      </c>
      <c r="CK6" s="35">
        <f t="shared" si="9"/>
        <v>156.77000000000001</v>
      </c>
      <c r="CL6" s="34" t="str">
        <f>IF(CL7="","",IF(CL7="-","【-】","【"&amp;SUBSTITUTE(TEXT(CL7,"#,##0.00"),"-","△")&amp;"】"))</f>
        <v>【134.52】</v>
      </c>
      <c r="CM6" s="35">
        <f>IF(CM7="",NA(),CM7)</f>
        <v>72.239999999999995</v>
      </c>
      <c r="CN6" s="35">
        <f t="shared" ref="CN6:CV6" si="10">IF(CN7="",NA(),CN7)</f>
        <v>75.41</v>
      </c>
      <c r="CO6" s="35">
        <f t="shared" si="10"/>
        <v>84.98</v>
      </c>
      <c r="CP6" s="35">
        <f t="shared" si="10"/>
        <v>85.94</v>
      </c>
      <c r="CQ6" s="35">
        <f t="shared" si="10"/>
        <v>87.93</v>
      </c>
      <c r="CR6" s="35">
        <f t="shared" si="10"/>
        <v>63.26</v>
      </c>
      <c r="CS6" s="35">
        <f t="shared" si="10"/>
        <v>66.34</v>
      </c>
      <c r="CT6" s="35">
        <f t="shared" si="10"/>
        <v>67.069999999999993</v>
      </c>
      <c r="CU6" s="35">
        <f t="shared" si="10"/>
        <v>66.78</v>
      </c>
      <c r="CV6" s="35">
        <f t="shared" si="10"/>
        <v>67</v>
      </c>
      <c r="CW6" s="34" t="str">
        <f>IF(CW7="","",IF(CW7="-","【-】","【"&amp;SUBSTITUTE(TEXT(CW7,"#,##0.00"),"-","△")&amp;"】"))</f>
        <v>【59.57】</v>
      </c>
      <c r="CX6" s="35">
        <f>IF(CX7="",NA(),CX7)</f>
        <v>99.5</v>
      </c>
      <c r="CY6" s="35">
        <f t="shared" ref="CY6:DG6" si="11">IF(CY7="",NA(),CY7)</f>
        <v>99.21</v>
      </c>
      <c r="CZ6" s="35">
        <f t="shared" si="11"/>
        <v>99.2</v>
      </c>
      <c r="DA6" s="35">
        <f t="shared" si="11"/>
        <v>99.37</v>
      </c>
      <c r="DB6" s="35">
        <f t="shared" si="11"/>
        <v>99.47</v>
      </c>
      <c r="DC6" s="35">
        <f t="shared" si="11"/>
        <v>94.07</v>
      </c>
      <c r="DD6" s="35">
        <f t="shared" si="11"/>
        <v>93.86</v>
      </c>
      <c r="DE6" s="35">
        <f t="shared" si="11"/>
        <v>93.96</v>
      </c>
      <c r="DF6" s="35">
        <f t="shared" si="11"/>
        <v>94.06</v>
      </c>
      <c r="DG6" s="35">
        <f t="shared" si="11"/>
        <v>94.41</v>
      </c>
      <c r="DH6" s="34" t="str">
        <f>IF(DH7="","",IF(DH7="-","【-】","【"&amp;SUBSTITUTE(TEXT(DH7,"#,##0.00"),"-","△")&amp;"】"))</f>
        <v>【95.57】</v>
      </c>
      <c r="DI6" s="35">
        <f>IF(DI7="",NA(),DI7)</f>
        <v>47.56</v>
      </c>
      <c r="DJ6" s="35">
        <f t="shared" ref="DJ6:DR6" si="12">IF(DJ7="",NA(),DJ7)</f>
        <v>49.11</v>
      </c>
      <c r="DK6" s="35">
        <f t="shared" si="12"/>
        <v>50.79</v>
      </c>
      <c r="DL6" s="35">
        <f t="shared" si="12"/>
        <v>52.55</v>
      </c>
      <c r="DM6" s="35">
        <f t="shared" si="12"/>
        <v>54.22</v>
      </c>
      <c r="DN6" s="35">
        <f t="shared" si="12"/>
        <v>28.95</v>
      </c>
      <c r="DO6" s="35">
        <f t="shared" si="12"/>
        <v>31.19</v>
      </c>
      <c r="DP6" s="35">
        <f t="shared" si="12"/>
        <v>33.090000000000003</v>
      </c>
      <c r="DQ6" s="35">
        <f t="shared" si="12"/>
        <v>34.33</v>
      </c>
      <c r="DR6" s="35">
        <f t="shared" si="12"/>
        <v>34.15</v>
      </c>
      <c r="DS6" s="34" t="str">
        <f>IF(DS7="","",IF(DS7="-","【-】","【"&amp;SUBSTITUTE(TEXT(DS7,"#,##0.00"),"-","△")&amp;"】"))</f>
        <v>【36.52】</v>
      </c>
      <c r="DT6" s="35">
        <f>IF(DT7="",NA(),DT7)</f>
        <v>4.8899999999999997</v>
      </c>
      <c r="DU6" s="35">
        <f t="shared" ref="DU6:EC6" si="13">IF(DU7="",NA(),DU7)</f>
        <v>6.08</v>
      </c>
      <c r="DV6" s="35">
        <f t="shared" si="13"/>
        <v>6.73</v>
      </c>
      <c r="DW6" s="35">
        <f t="shared" si="13"/>
        <v>7.55</v>
      </c>
      <c r="DX6" s="35">
        <f t="shared" si="13"/>
        <v>9.06</v>
      </c>
      <c r="DY6" s="35">
        <f t="shared" si="13"/>
        <v>4.07</v>
      </c>
      <c r="DZ6" s="35">
        <f t="shared" si="13"/>
        <v>4.3099999999999996</v>
      </c>
      <c r="EA6" s="35">
        <f t="shared" si="13"/>
        <v>5.04</v>
      </c>
      <c r="EB6" s="35">
        <f t="shared" si="13"/>
        <v>5.1100000000000003</v>
      </c>
      <c r="EC6" s="35">
        <f t="shared" si="13"/>
        <v>5.18</v>
      </c>
      <c r="ED6" s="34" t="str">
        <f>IF(ED7="","",IF(ED7="-","【-】","【"&amp;SUBSTITUTE(TEXT(ED7,"#,##0.00"),"-","△")&amp;"】"))</f>
        <v>【5.72】</v>
      </c>
      <c r="EE6" s="35">
        <f>IF(EE7="",NA(),EE7)</f>
        <v>0.25</v>
      </c>
      <c r="EF6" s="35">
        <f t="shared" ref="EF6:EN6" si="14">IF(EF7="",NA(),EF7)</f>
        <v>0.31</v>
      </c>
      <c r="EG6" s="35">
        <f t="shared" si="14"/>
        <v>0.35</v>
      </c>
      <c r="EH6" s="35">
        <f t="shared" si="14"/>
        <v>0.27</v>
      </c>
      <c r="EI6" s="35">
        <f t="shared" si="14"/>
        <v>0.34</v>
      </c>
      <c r="EJ6" s="35">
        <f t="shared" si="14"/>
        <v>0.13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192015</v>
      </c>
      <c r="D7" s="37">
        <v>46</v>
      </c>
      <c r="E7" s="37">
        <v>17</v>
      </c>
      <c r="F7" s="37">
        <v>1</v>
      </c>
      <c r="G7" s="37">
        <v>0</v>
      </c>
      <c r="H7" s="37" t="s">
        <v>95</v>
      </c>
      <c r="I7" s="37" t="s">
        <v>96</v>
      </c>
      <c r="J7" s="37" t="s">
        <v>97</v>
      </c>
      <c r="K7" s="37" t="s">
        <v>98</v>
      </c>
      <c r="L7" s="37" t="s">
        <v>99</v>
      </c>
      <c r="M7" s="37" t="s">
        <v>100</v>
      </c>
      <c r="N7" s="38" t="s">
        <v>101</v>
      </c>
      <c r="O7" s="38">
        <v>63.51</v>
      </c>
      <c r="P7" s="38">
        <v>82.91</v>
      </c>
      <c r="Q7" s="38">
        <v>58.36</v>
      </c>
      <c r="R7" s="38">
        <v>2431</v>
      </c>
      <c r="S7" s="38">
        <v>187048</v>
      </c>
      <c r="T7" s="38">
        <v>212.47</v>
      </c>
      <c r="U7" s="38">
        <v>880.35</v>
      </c>
      <c r="V7" s="38">
        <v>154580</v>
      </c>
      <c r="W7" s="38">
        <v>31.69</v>
      </c>
      <c r="X7" s="38">
        <v>4877.88</v>
      </c>
      <c r="Y7" s="38">
        <v>122.31</v>
      </c>
      <c r="Z7" s="38">
        <v>125.48</v>
      </c>
      <c r="AA7" s="38">
        <v>122.31</v>
      </c>
      <c r="AB7" s="38">
        <v>122.47</v>
      </c>
      <c r="AC7" s="38">
        <v>125.87</v>
      </c>
      <c r="AD7" s="38">
        <v>107.45</v>
      </c>
      <c r="AE7" s="38">
        <v>110.22</v>
      </c>
      <c r="AF7" s="38">
        <v>110.01</v>
      </c>
      <c r="AG7" s="38">
        <v>111.12</v>
      </c>
      <c r="AH7" s="38">
        <v>109.58</v>
      </c>
      <c r="AI7" s="38">
        <v>106.67</v>
      </c>
      <c r="AJ7" s="38">
        <v>0</v>
      </c>
      <c r="AK7" s="38">
        <v>0</v>
      </c>
      <c r="AL7" s="38">
        <v>0</v>
      </c>
      <c r="AM7" s="38">
        <v>0</v>
      </c>
      <c r="AN7" s="38">
        <v>0</v>
      </c>
      <c r="AO7" s="38">
        <v>11.01</v>
      </c>
      <c r="AP7" s="38">
        <v>3.21</v>
      </c>
      <c r="AQ7" s="38">
        <v>2.36</v>
      </c>
      <c r="AR7" s="38">
        <v>2.0699999999999998</v>
      </c>
      <c r="AS7" s="38">
        <v>5.97</v>
      </c>
      <c r="AT7" s="38">
        <v>3.64</v>
      </c>
      <c r="AU7" s="38">
        <v>35.89</v>
      </c>
      <c r="AV7" s="38">
        <v>43.24</v>
      </c>
      <c r="AW7" s="38">
        <v>43.66</v>
      </c>
      <c r="AX7" s="38">
        <v>54.55</v>
      </c>
      <c r="AY7" s="38">
        <v>57.64</v>
      </c>
      <c r="AZ7" s="38">
        <v>54.03</v>
      </c>
      <c r="BA7" s="38">
        <v>58.04</v>
      </c>
      <c r="BB7" s="38">
        <v>62.12</v>
      </c>
      <c r="BC7" s="38">
        <v>61.57</v>
      </c>
      <c r="BD7" s="38">
        <v>60.82</v>
      </c>
      <c r="BE7" s="38">
        <v>67.52</v>
      </c>
      <c r="BF7" s="38">
        <v>943.49</v>
      </c>
      <c r="BG7" s="38">
        <v>886.18</v>
      </c>
      <c r="BH7" s="38">
        <v>830.33</v>
      </c>
      <c r="BI7" s="38">
        <v>770.63</v>
      </c>
      <c r="BJ7" s="38">
        <v>730.08</v>
      </c>
      <c r="BK7" s="38">
        <v>802.49</v>
      </c>
      <c r="BL7" s="38">
        <v>917.29</v>
      </c>
      <c r="BM7" s="38">
        <v>875.53</v>
      </c>
      <c r="BN7" s="38">
        <v>867.39</v>
      </c>
      <c r="BO7" s="38">
        <v>920.83</v>
      </c>
      <c r="BP7" s="38">
        <v>705.21</v>
      </c>
      <c r="BQ7" s="38">
        <v>105.69</v>
      </c>
      <c r="BR7" s="38">
        <v>93.06</v>
      </c>
      <c r="BS7" s="38">
        <v>92.07</v>
      </c>
      <c r="BT7" s="38">
        <v>97.2</v>
      </c>
      <c r="BU7" s="38">
        <v>96.25</v>
      </c>
      <c r="BV7" s="38">
        <v>103.18</v>
      </c>
      <c r="BW7" s="38">
        <v>99.67</v>
      </c>
      <c r="BX7" s="38">
        <v>99.83</v>
      </c>
      <c r="BY7" s="38">
        <v>100.91</v>
      </c>
      <c r="BZ7" s="38">
        <v>99.82</v>
      </c>
      <c r="CA7" s="38">
        <v>98.96</v>
      </c>
      <c r="CB7" s="38">
        <v>138.74</v>
      </c>
      <c r="CC7" s="38">
        <v>157.56</v>
      </c>
      <c r="CD7" s="38">
        <v>158.44999999999999</v>
      </c>
      <c r="CE7" s="38">
        <v>150</v>
      </c>
      <c r="CF7" s="38">
        <v>150</v>
      </c>
      <c r="CG7" s="38">
        <v>141.11000000000001</v>
      </c>
      <c r="CH7" s="38">
        <v>159.6</v>
      </c>
      <c r="CI7" s="38">
        <v>158.94</v>
      </c>
      <c r="CJ7" s="38">
        <v>158.04</v>
      </c>
      <c r="CK7" s="38">
        <v>156.77000000000001</v>
      </c>
      <c r="CL7" s="38">
        <v>134.52000000000001</v>
      </c>
      <c r="CM7" s="38">
        <v>72.239999999999995</v>
      </c>
      <c r="CN7" s="38">
        <v>75.41</v>
      </c>
      <c r="CO7" s="38">
        <v>84.98</v>
      </c>
      <c r="CP7" s="38">
        <v>85.94</v>
      </c>
      <c r="CQ7" s="38">
        <v>87.93</v>
      </c>
      <c r="CR7" s="38">
        <v>63.26</v>
      </c>
      <c r="CS7" s="38">
        <v>66.34</v>
      </c>
      <c r="CT7" s="38">
        <v>67.069999999999993</v>
      </c>
      <c r="CU7" s="38">
        <v>66.78</v>
      </c>
      <c r="CV7" s="38">
        <v>67</v>
      </c>
      <c r="CW7" s="38">
        <v>59.57</v>
      </c>
      <c r="CX7" s="38">
        <v>99.5</v>
      </c>
      <c r="CY7" s="38">
        <v>99.21</v>
      </c>
      <c r="CZ7" s="38">
        <v>99.2</v>
      </c>
      <c r="DA7" s="38">
        <v>99.37</v>
      </c>
      <c r="DB7" s="38">
        <v>99.47</v>
      </c>
      <c r="DC7" s="38">
        <v>94.07</v>
      </c>
      <c r="DD7" s="38">
        <v>93.86</v>
      </c>
      <c r="DE7" s="38">
        <v>93.96</v>
      </c>
      <c r="DF7" s="38">
        <v>94.06</v>
      </c>
      <c r="DG7" s="38">
        <v>94.41</v>
      </c>
      <c r="DH7" s="38">
        <v>95.57</v>
      </c>
      <c r="DI7" s="38">
        <v>47.56</v>
      </c>
      <c r="DJ7" s="38">
        <v>49.11</v>
      </c>
      <c r="DK7" s="38">
        <v>50.79</v>
      </c>
      <c r="DL7" s="38">
        <v>52.55</v>
      </c>
      <c r="DM7" s="38">
        <v>54.22</v>
      </c>
      <c r="DN7" s="38">
        <v>28.95</v>
      </c>
      <c r="DO7" s="38">
        <v>31.19</v>
      </c>
      <c r="DP7" s="38">
        <v>33.090000000000003</v>
      </c>
      <c r="DQ7" s="38">
        <v>34.33</v>
      </c>
      <c r="DR7" s="38">
        <v>34.15</v>
      </c>
      <c r="DS7" s="38">
        <v>36.520000000000003</v>
      </c>
      <c r="DT7" s="38">
        <v>4.8899999999999997</v>
      </c>
      <c r="DU7" s="38">
        <v>6.08</v>
      </c>
      <c r="DV7" s="38">
        <v>6.73</v>
      </c>
      <c r="DW7" s="38">
        <v>7.55</v>
      </c>
      <c r="DX7" s="38">
        <v>9.06</v>
      </c>
      <c r="DY7" s="38">
        <v>4.07</v>
      </c>
      <c r="DZ7" s="38">
        <v>4.3099999999999996</v>
      </c>
      <c r="EA7" s="38">
        <v>5.04</v>
      </c>
      <c r="EB7" s="38">
        <v>5.1100000000000003</v>
      </c>
      <c r="EC7" s="38">
        <v>5.18</v>
      </c>
      <c r="ED7" s="38">
        <v>5.72</v>
      </c>
      <c r="EE7" s="38">
        <v>0.25</v>
      </c>
      <c r="EF7" s="38">
        <v>0.31</v>
      </c>
      <c r="EG7" s="38">
        <v>0.35</v>
      </c>
      <c r="EH7" s="38">
        <v>0.27</v>
      </c>
      <c r="EI7" s="38">
        <v>0.34</v>
      </c>
      <c r="EJ7" s="38">
        <v>0.13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SW157</cp:lastModifiedBy>
  <dcterms:created xsi:type="dcterms:W3CDTF">2021-12-03T07:12:15Z</dcterms:created>
  <dcterms:modified xsi:type="dcterms:W3CDTF">2022-01-26T05:36:07Z</dcterms:modified>
  <cp:category/>
</cp:coreProperties>
</file>