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3照会・依頼等\72公営企業に係わる経営比較分析表(令和2年度）の分析等について\回答\決裁添付用\"/>
    </mc:Choice>
  </mc:AlternateContent>
  <workbookProtection workbookAlgorithmName="SHA-512" workbookHashValue="BRaIEsLZGblJNHatq5MFOp2zrFuaLeyVF+9yoBQaZiw2CK6JARsQxSxOQySPechKFHCqD4FZPlGaUQ7hJc7p5Q==" workbookSaltValue="c+pYzk0KJDuAjeEVwzKczg==" workbookSpinCount="100000" lockStructure="1"/>
  <bookViews>
    <workbookView xWindow="0" yWindow="0" windowWidth="15360" windowHeight="7635"/>
  </bookViews>
  <sheets>
    <sheet name="法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AT10" i="4"/>
  <c r="AL10" i="4"/>
  <c r="AD10" i="4"/>
  <c r="P10" i="4"/>
  <c r="I10" i="4"/>
  <c r="B10" i="4"/>
  <c r="AT8" i="4"/>
  <c r="AL8" i="4"/>
  <c r="P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<sst xmlns="http://schemas.openxmlformats.org/spreadsheetml/2006/main" count="231" uniqueCount="116">
  <si>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</si>
  <si>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</si>
  <si>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</si>
  <si>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</si>
  <si>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</si>
  <si>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</si>
  <si>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</si>
  <si>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</si>
  <si>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</si>
  <si>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</si>
  <si>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</si>
  <si>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</si>
  <si>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</si>
  <si>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</si>
  <si>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</si>
  <si>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</si>
  <si>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</si>
  <si>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</si>
  <si>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</si>
  <si>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</si>
  <si>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</si>
  <si>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</si>
  <si>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</si>
  <si>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</si>
  <si>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</si>
  <si>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</si>
  <si>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</si>
  <si>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</si>
  <si>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</si>
  <si>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</si>
  <si>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</si>
  <si>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</si>
  <si>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</si>
  <si>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</si>
  <si>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</si>
  <si>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</si>
  <si>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</si>
  <si>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</si>
  <si>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</si>
  <si>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</si>
  <si>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</si>
  <si>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</si>
  <si>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</si>
  <si>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</si>
  <si>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</si>
  <si>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</si>
  <si>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</si>
  <si>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</si>
  <si>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</si>
  <si>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</si>
  <si>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</si>
  <si>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</si>
  <si>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</si>
  <si>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</si>
  <si>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</si>
  <si>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</si>
  <si>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</si>
  <si>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</si>
  <si>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</si>
  <si>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</si>
  <si>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</si>
  <si>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</si>
  <si>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</si>
  <si>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</si>
  <si>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</si>
  <si>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</si>
  <si>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</si>
  <si>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</si>
  <si>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</si>
  <si>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</si>
  <si>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</si>
  <si>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</si>
  <si>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</si>
  <si>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</si>
  <si>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</si>
  <si>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</si>
  <si>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</si>
  <si>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</si>
  <si>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</si>
  <si>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</si>
  <si>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</si>
  <si>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</si>
  <si>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</si>
  <si>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</si>
  <si>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</si>
  <si>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</si>
  <si>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</si>
  <si>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</si>
  <si>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</si>
  <si>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</si>
  <si>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</si>
  <si>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</si>
  <si>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</si>
  <si>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</si>
  <si>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</si>
  <si>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</si>
  <si>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</si>
  <si>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</si>
  <si>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</si>
  <si>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</si>
  <si>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</si>
  <si>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</si>
  <si>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</si>
  <si>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</si>
  <si>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</si>
  <si>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</si>
  <si>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</si>
  <si>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</si>
  <si>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</si>
  <si>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</si>
  <si>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</si>
  <si>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</si>
  <si>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</si>
  <si>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本市の下水道事業は、人口減少や節水機器の普及等に伴う水需要の減少傾向が継続する厳しい経営環境のなか、経営の健全化に努めてきた。
今後も、平成29年度に策定した「甲府市上下水道事業経営戦略」における事業を推進する中で、老朽化する施設の更新・強靭化等を図るとともに、中・長期視点に立った効率的・安定的な事業経営に努めていく。</t>
    <rPh sb="64" eb="66">
      <t>コンゴ</t>
    </rPh>
    <rPh sb="68" eb="70">
      <t>ヘイセイ</t>
    </rPh>
    <rPh sb="72" eb="74">
      <t>ネンド</t>
    </rPh>
    <rPh sb="75" eb="77">
      <t>サクテイ</t>
    </rPh>
    <rPh sb="80" eb="83">
      <t>コウフシ</t>
    </rPh>
    <rPh sb="83" eb="85">
      <t>ジョウゲ</t>
    </rPh>
    <rPh sb="85" eb="87">
      <t>スイドウ</t>
    </rPh>
    <rPh sb="87" eb="89">
      <t>ジギョウ</t>
    </rPh>
    <rPh sb="98" eb="100">
      <t>ジギョウ</t>
    </rPh>
    <rPh sb="101" eb="103">
      <t>スイシン</t>
    </rPh>
    <rPh sb="105" eb="106">
      <t>ナカ</t>
    </rPh>
    <rPh sb="108" eb="111">
      <t>ロウキュウカ</t>
    </rPh>
    <rPh sb="113" eb="115">
      <t>シセツ</t>
    </rPh>
    <rPh sb="116" eb="118">
      <t>コウシン</t>
    </rPh>
    <rPh sb="119" eb="121">
      <t>キョウジン</t>
    </rPh>
    <rPh sb="121" eb="122">
      <t>カ</t>
    </rPh>
    <rPh sb="122" eb="123">
      <t>トウ</t>
    </rPh>
    <rPh sb="124" eb="125">
      <t>ハカ</t>
    </rPh>
    <rPh sb="131" eb="132">
      <t>チュウ</t>
    </rPh>
    <rPh sb="133" eb="135">
      <t>チョウキ</t>
    </rPh>
    <rPh sb="135" eb="137">
      <t>シテン</t>
    </rPh>
    <rPh sb="138" eb="139">
      <t>タ</t>
    </rPh>
    <rPh sb="141" eb="144">
      <t>コウリツテキ</t>
    </rPh>
    <rPh sb="145" eb="148">
      <t>アンテイテキ</t>
    </rPh>
    <phoneticPr fontId="4"/>
  </si>
  <si>
    <t>経常収支比率は、前年度に続き、100％を上回っており、下水道使用料や一般会計繰入金等の収益で、維持管理費や支払利息等の費用を賄えている。
流動比率は、補助金等の減少により、前年度に比較し大きく低下し、類似団体と同水準となっている。なお、短期的な債務に対しては、下水道使用料収入や一般会計繰入金・国庫補助金等で賄うことができ、支払能力は確保できている。
企業債残高対事業規模比率は、企業債残高が影響し、前年度とほぼ変わらず高い比率である。
経費回収率および汚水処理原価に大きな増減はない。
施設利用率は、類似団体の平均より高く、処理量に合った施設能力・規模といえる。
水洗化率は、類似団体の平均より高い数値であるが、今後も効果的な普及活動を進め、水洗化率の向上を図る。</t>
    <rPh sb="20" eb="22">
      <t>ウワマワ</t>
    </rPh>
    <rPh sb="75" eb="78">
      <t>ホジョキン</t>
    </rPh>
    <rPh sb="78" eb="79">
      <t>トウ</t>
    </rPh>
    <rPh sb="80" eb="81">
      <t>ゲン</t>
    </rPh>
    <rPh sb="81" eb="82">
      <t>ショウ</t>
    </rPh>
    <rPh sb="86" eb="89">
      <t>ゼンネンド</t>
    </rPh>
    <rPh sb="90" eb="92">
      <t>ヒカク</t>
    </rPh>
    <rPh sb="93" eb="94">
      <t>オオ</t>
    </rPh>
    <rPh sb="96" eb="98">
      <t>テイカ</t>
    </rPh>
    <rPh sb="105" eb="108">
      <t>ドウスイジュン</t>
    </rPh>
    <rPh sb="227" eb="231">
      <t>オスイショリ</t>
    </rPh>
    <rPh sb="231" eb="233">
      <t>ゲンカ</t>
    </rPh>
    <rPh sb="234" eb="235">
      <t>オオ</t>
    </rPh>
    <rPh sb="237" eb="239">
      <t>ゾウゲン</t>
    </rPh>
    <phoneticPr fontId="4"/>
  </si>
  <si>
    <t xml:space="preserve">有形固定資産減価償却率及び管渠老朽化率は、建設からの経過年数が短いため、低い数値となっているものの、類似団体の平均を上回っている。
管渠改善率は、法定耐用年数を経過した管渠がなく、改善を必要とする管渠が少ないため、類似団体と比較し低い数値となっている。
今後においても、「甲府市公共下水道ストックマネジメント計画」等に基づき、施設の適切な維持管理を行うとともに、更新投資の最適化を図り、施設や管渠の改築を効果的に進めていく。
</t>
    <rPh sb="0" eb="2">
      <t>ユウケイ</t>
    </rPh>
    <rPh sb="2" eb="4">
      <t>コテイ</t>
    </rPh>
    <rPh sb="4" eb="6">
      <t>シサン</t>
    </rPh>
    <rPh sb="6" eb="8">
      <t>ゲンカ</t>
    </rPh>
    <rPh sb="8" eb="10">
      <t>ショウキャク</t>
    </rPh>
    <rPh sb="10" eb="11">
      <t>リツ</t>
    </rPh>
    <rPh sb="11" eb="12">
      <t>オヨ</t>
    </rPh>
    <rPh sb="13" eb="14">
      <t>カン</t>
    </rPh>
    <rPh sb="14" eb="15">
      <t>キョ</t>
    </rPh>
    <rPh sb="15" eb="18">
      <t>ロウキュウカ</t>
    </rPh>
    <rPh sb="18" eb="19">
      <t>リツ</t>
    </rPh>
    <rPh sb="21" eb="23">
      <t>ケンセツ</t>
    </rPh>
    <rPh sb="26" eb="28">
      <t>ケイカ</t>
    </rPh>
    <rPh sb="28" eb="30">
      <t>ネンスウ</t>
    </rPh>
    <rPh sb="31" eb="32">
      <t>ミジカ</t>
    </rPh>
    <rPh sb="36" eb="37">
      <t>ヒク</t>
    </rPh>
    <rPh sb="38" eb="40">
      <t>スウチ</t>
    </rPh>
    <rPh sb="50" eb="52">
      <t>ルイジ</t>
    </rPh>
    <rPh sb="52" eb="54">
      <t>ダンタイ</t>
    </rPh>
    <rPh sb="55" eb="57">
      <t>ヘイキン</t>
    </rPh>
    <rPh sb="58" eb="60">
      <t>ウワマワ</t>
    </rPh>
    <rPh sb="66" eb="67">
      <t>カン</t>
    </rPh>
    <rPh sb="67" eb="68">
      <t>キョ</t>
    </rPh>
    <rPh sb="68" eb="70">
      <t>カイゼン</t>
    </rPh>
    <rPh sb="70" eb="71">
      <t>リツ</t>
    </rPh>
    <rPh sb="73" eb="75">
      <t>ホウテイ</t>
    </rPh>
    <rPh sb="75" eb="77">
      <t>タイヨウ</t>
    </rPh>
    <rPh sb="77" eb="79">
      <t>ネンスウ</t>
    </rPh>
    <rPh sb="80" eb="82">
      <t>ケイカ</t>
    </rPh>
    <rPh sb="84" eb="85">
      <t>カン</t>
    </rPh>
    <rPh sb="85" eb="86">
      <t>キョ</t>
    </rPh>
    <rPh sb="90" eb="92">
      <t>カイゼン</t>
    </rPh>
    <rPh sb="93" eb="95">
      <t>ヒツヨウ</t>
    </rPh>
    <rPh sb="98" eb="99">
      <t>カン</t>
    </rPh>
    <rPh sb="99" eb="100">
      <t>キョ</t>
    </rPh>
    <rPh sb="101" eb="102">
      <t>スク</t>
    </rPh>
    <rPh sb="107" eb="109">
      <t>ルイジ</t>
    </rPh>
    <rPh sb="109" eb="111">
      <t>ダンタイ</t>
    </rPh>
    <rPh sb="112" eb="114">
      <t>ヒカク</t>
    </rPh>
    <rPh sb="115" eb="116">
      <t>ヒク</t>
    </rPh>
    <rPh sb="117" eb="119">
      <t>スウチ</t>
    </rPh>
    <rPh sb="157" eb="15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</si>
</sst>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D465-46E2-9CF4-30DE3EA9D0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465-46E2-9CF4-30DE3EA9D0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79.489999999999995</c:v>
                </c:pt>
                <c:pt idx="1">
                  <c:v>77.290000000000006</c:v>
                </c:pt>
                <c:pt idx="2">
                  <c:v>76.44</c:v>
                </c:pt>
                <c:pt idx="3">
                  <c:v>77.040000000000006</c:v>
                </c:pt>
                <c:pt idx="4">
                  <c:v>78.739999999999995</c:v>
                </c:pt>
              </c:numCache>
            </c:numRef>
          </c:val>
          <c:extLst>
            <c:ext xmlns:c16="http://schemas.microsoft.com/office/drawing/2014/chart" uri="{C3380CC4-5D6E-409C-BE32-E72D297353CC}">
              <c16:uniqueId val="{00000000-20A7-40BA-9C3D-F87EE1518E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0A7-40BA-9C3D-F87EE1518E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92.46</c:v>
                </c:pt>
                <c:pt idx="1">
                  <c:v>91.19</c:v>
                </c:pt>
                <c:pt idx="2">
                  <c:v>91.18</c:v>
                </c:pt>
                <c:pt idx="3">
                  <c:v>92.94</c:v>
                </c:pt>
                <c:pt idx="4">
                  <c:v>94.43</c:v>
                </c:pt>
              </c:numCache>
            </c:numRef>
          </c:val>
          <c:extLst>
            <c:ext xmlns:c16="http://schemas.microsoft.com/office/drawing/2014/chart" uri="{C3380CC4-5D6E-409C-BE32-E72D297353CC}">
              <c16:uniqueId val="{00000000-B9E9-4314-A183-5F0BCC27C2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B9E9-4314-A183-5F0BCC27C2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109.66</c:v>
                </c:pt>
                <c:pt idx="1">
                  <c:v>107.8</c:v>
                </c:pt>
                <c:pt idx="2">
                  <c:v>110.85</c:v>
                </c:pt>
                <c:pt idx="3">
                  <c:v>108.26</c:v>
                </c:pt>
                <c:pt idx="4">
                  <c:v>108.41</c:v>
                </c:pt>
              </c:numCache>
            </c:numRef>
          </c:val>
          <c:extLst>
            <c:ext xmlns:c16="http://schemas.microsoft.com/office/drawing/2014/chart" uri="{C3380CC4-5D6E-409C-BE32-E72D297353CC}">
              <c16:uniqueId val="{00000000-06CD-4E46-BD83-287CEDDADC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06CD-4E46-BD83-287CEDDADC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19.25</c:v>
                </c:pt>
                <c:pt idx="1">
                  <c:v>20.53</c:v>
                </c:pt>
                <c:pt idx="2">
                  <c:v>22.01</c:v>
                </c:pt>
                <c:pt idx="3">
                  <c:v>23.82</c:v>
                </c:pt>
                <c:pt idx="4">
                  <c:v>25.39</c:v>
                </c:pt>
              </c:numCache>
            </c:numRef>
          </c:val>
          <c:extLst>
            <c:ext xmlns:c16="http://schemas.microsoft.com/office/drawing/2014/chart" uri="{C3380CC4-5D6E-409C-BE32-E72D297353CC}">
              <c16:uniqueId val="{00000000-B3CD-497B-957D-B8C08FA57C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B3CD-497B-957D-B8C08FA57C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3-4564-AFF9-9A985E78BE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103-4564-AFF9-9A985E78BE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FD-4656-8F1A-3FEE6F7C14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55FD-4656-8F1A-3FEE6F7C14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71.11</c:v>
                </c:pt>
                <c:pt idx="1">
                  <c:v>82.82</c:v>
                </c:pt>
                <c:pt idx="2">
                  <c:v>84.13</c:v>
                </c:pt>
                <c:pt idx="3">
                  <c:v>72.02</c:v>
                </c:pt>
                <c:pt idx="4">
                  <c:v>44.38</c:v>
                </c:pt>
              </c:numCache>
            </c:numRef>
          </c:val>
          <c:extLst>
            <c:ext xmlns:c16="http://schemas.microsoft.com/office/drawing/2014/chart" uri="{C3380CC4-5D6E-409C-BE32-E72D297353CC}">
              <c16:uniqueId val="{00000000-BB3C-42A3-922D-D9D42A4C1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B3C-42A3-922D-D9D42A4C1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2001.83</c:v>
                </c:pt>
                <c:pt idx="1">
                  <c:v>2110.84</c:v>
                </c:pt>
                <c:pt idx="2">
                  <c:v>2085.17</c:v>
                </c:pt>
                <c:pt idx="3">
                  <c:v>2091.02</c:v>
                </c:pt>
                <c:pt idx="4">
                  <c:v>2109.59</c:v>
                </c:pt>
              </c:numCache>
            </c:numRef>
          </c:val>
          <c:extLst>
            <c:ext xmlns:c16="http://schemas.microsoft.com/office/drawing/2014/chart" uri="{C3380CC4-5D6E-409C-BE32-E72D297353CC}">
              <c16:uniqueId val="{00000000-B18F-4014-BFF4-8E3B5419FF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18F-4014-BFF4-8E3B5419FF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83.25</c:v>
                </c:pt>
                <c:pt idx="1">
                  <c:v>97.88</c:v>
                </c:pt>
                <c:pt idx="2">
                  <c:v>111.5</c:v>
                </c:pt>
                <c:pt idx="3">
                  <c:v>100</c:v>
                </c:pt>
                <c:pt idx="4">
                  <c:v>100</c:v>
                </c:pt>
              </c:numCache>
            </c:numRef>
          </c:val>
          <c:extLst>
            <c:ext xmlns:c16="http://schemas.microsoft.com/office/drawing/2014/chart" uri="{C3380CC4-5D6E-409C-BE32-E72D297353CC}">
              <c16:uniqueId val="{00000000-7F61-451F-BF1B-B9433B8C47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F61-451F-BF1B-B9433B8C47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210.35</c:v>
                </c:pt>
                <c:pt idx="1">
                  <c:v>176.48</c:v>
                </c:pt>
                <c:pt idx="2">
                  <c:v>154.99</c:v>
                </c:pt>
                <c:pt idx="3">
                  <c:v>171.03</c:v>
                </c:pt>
                <c:pt idx="4">
                  <c:v>169.02</c:v>
                </c:pt>
              </c:numCache>
            </c:numRef>
          </c:val>
          <c:extLst>
            <c:ext xmlns:c16="http://schemas.microsoft.com/office/drawing/2014/chart" uri="{C3380CC4-5D6E-409C-BE32-E72D297353CC}">
              <c16:uniqueId val="{00000000-08E0-45BB-A591-47B7D471F7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8E0-45BB-A591-47B7D471F7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187048</v>
      </c>
      <c r="AM8" s="51"/>
      <c r="AN8" s="51"/>
      <c r="AO8" s="51"/>
      <c r="AP8" s="51"/>
      <c r="AQ8" s="51"/>
      <c r="AR8" s="51"/>
      <c r="AS8" s="51"/>
      <c r="AT8" s="46">
        <f>データ!T6</f>
        <v>212.47</v>
      </c>
      <c r="AU8" s="46"/>
      <c r="AV8" s="46"/>
      <c r="AW8" s="46"/>
      <c r="AX8" s="46"/>
      <c r="AY8" s="46"/>
      <c r="AZ8" s="46"/>
      <c r="BA8" s="46"/>
      <c r="BB8" s="46">
        <f>データ!U6</f>
        <v>880.35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42.86</v>
      </c>
      <c r="J10" s="46"/>
      <c r="K10" s="46"/>
      <c r="L10" s="46"/>
      <c r="M10" s="46"/>
      <c r="N10" s="46"/>
      <c r="O10" s="46"/>
      <c r="P10" s="46">
        <f>データ!P6</f>
        <v>14</v>
      </c>
      <c r="Q10" s="46"/>
      <c r="R10" s="46"/>
      <c r="S10" s="46"/>
      <c r="T10" s="46"/>
      <c r="U10" s="46"/>
      <c r="V10" s="46"/>
      <c r="W10" s="46">
        <f>データ!Q6</f>
        <v>39.270000000000003</v>
      </c>
      <c r="X10" s="46"/>
      <c r="Y10" s="46"/>
      <c r="Z10" s="46"/>
      <c r="AA10" s="46"/>
      <c r="AB10" s="46"/>
      <c r="AC10" s="46"/>
      <c r="AD10" s="51">
        <f>データ!R6</f>
        <v>2431</v>
      </c>
      <c r="AE10" s="51"/>
      <c r="AF10" s="51"/>
      <c r="AG10" s="51"/>
      <c r="AH10" s="51"/>
      <c r="AI10" s="51"/>
      <c r="AJ10" s="51"/>
      <c r="AK10" s="2"/>
      <c r="AL10" s="51">
        <f>データ!V6</f>
        <v>26108</v>
      </c>
      <c r="AM10" s="51"/>
      <c r="AN10" s="51"/>
      <c r="AO10" s="51"/>
      <c r="AP10" s="51"/>
      <c r="AQ10" s="51"/>
      <c r="AR10" s="51"/>
      <c r="AS10" s="51"/>
      <c r="AT10" s="46">
        <f>データ!W6</f>
        <v>8.9700000000000006</v>
      </c>
      <c r="AU10" s="46"/>
      <c r="AV10" s="46"/>
      <c r="AW10" s="46"/>
      <c r="AX10" s="46"/>
      <c r="AY10" s="46"/>
      <c r="AZ10" s="46"/>
      <c r="BA10" s="46"/>
      <c r="BB10" s="46">
        <f>データ!X6</f>
        <v>2910.59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bFV0ZAtOSOXErqrWLdcNq+wli7JSmokr7BxHovc38iDqS1XvpK0Q1ZbyybJxo/0Dx2zWqWSlS23D2EgkSZcQ==" saltValue="x32ADON+wGIoON3YY+w2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192015</v>
      </c>
      <c r="D6" s="33">
        <f t="shared" si="3"/>
        <v>46</v>
      </c>
      <c r="E6" s="33">
        <f t="shared" si="3"/>
        <v>17</v>
      </c>
      <c r="F6" s="33">
        <f t="shared" si="3"/>
        <v>4</v>
      </c>
      <c r="G6" s="33">
        <f t="shared" si="3"/>
        <v>0</v>
      </c>
      <c r="H6" s="33" t="str">
        <f t="shared" si="3"/>
        <v>山梨県　甲府市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42.86</v>
      </c>
      <c r="P6" s="34">
        <f t="shared" si="3"/>
        <v>14</v>
      </c>
      <c r="Q6" s="34">
        <f t="shared" si="3"/>
        <v>39.270000000000003</v>
      </c>
      <c r="R6" s="34">
        <f t="shared" si="3"/>
        <v>2431</v>
      </c>
      <c r="S6" s="34">
        <f t="shared" si="3"/>
        <v>187048</v>
      </c>
      <c r="T6" s="34">
        <f t="shared" si="3"/>
        <v>212.47</v>
      </c>
      <c r="U6" s="34">
        <f t="shared" si="3"/>
        <v>880.35</v>
      </c>
      <c r="V6" s="34">
        <f t="shared" si="3"/>
        <v>26108</v>
      </c>
      <c r="W6" s="34">
        <f t="shared" si="3"/>
        <v>8.9700000000000006</v>
      </c>
      <c r="X6" s="34">
        <f t="shared" si="3"/>
        <v>2910.59</v>
      </c>
      <c r="Y6" s="35">
        <f>IF(Y7="",NA(),Y7)</f>
        <v>109.66</v>
      </c>
      <c r="Z6" s="35">
        <f t="shared" ref="Z6:AH6" si="4">IF(Z7="",NA(),Z7)</f>
        <v>107.8</v>
      </c>
      <c r="AA6" s="35">
        <f t="shared" si="4"/>
        <v>110.85</v>
      </c>
      <c r="AB6" s="35">
        <f t="shared" si="4"/>
        <v>108.26</v>
      </c>
      <c r="AC6" s="35">
        <f t="shared" si="4"/>
        <v>108.41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71.11</v>
      </c>
      <c r="AV6" s="35">
        <f t="shared" ref="AV6:BD6" si="6">IF(AV7="",NA(),AV7)</f>
        <v>82.82</v>
      </c>
      <c r="AW6" s="35">
        <f t="shared" si="6"/>
        <v>84.13</v>
      </c>
      <c r="AX6" s="35">
        <f t="shared" si="6"/>
        <v>72.02</v>
      </c>
      <c r="AY6" s="35">
        <f t="shared" si="6"/>
        <v>44.38</v>
      </c>
      <c r="AZ6" s="35">
        <f t="shared" si="6"/>
        <v>46.78</v>
      </c>
      <c r="BA6" s="35">
        <f t="shared" si="6"/>
        <v>47.44</v>
      </c>
      <c r="BB6" s="35">
        <f t="shared" si="6"/>
        <v>49.18</v>
      </c>
      <c r="BC6" s="35">
        <f t="shared" si="6"/>
        <v>47.72</v>
      </c>
      <c r="BD6" s="35">
        <f t="shared" si="6"/>
        <v>44.24</v>
      </c>
      <c r="BE6" s="34" t="str">
        <f>IF(BE7="","",IF(BE7="-","【-】","【"&amp;SUBSTITUTE(TEXT(BE7,"#,##0.00"),"-","△")&amp;"】"))</f>
        <v>【45.34】</v>
      </c>
      <c r="BF6" s="35">
        <f>IF(BF7="",NA(),BF7)</f>
        <v>2001.83</v>
      </c>
      <c r="BG6" s="35">
        <f t="shared" ref="BG6:BO6" si="7">IF(BG7="",NA(),BG7)</f>
        <v>2110.84</v>
      </c>
      <c r="BH6" s="35">
        <f t="shared" si="7"/>
        <v>2085.17</v>
      </c>
      <c r="BI6" s="35">
        <f t="shared" si="7"/>
        <v>2091.02</v>
      </c>
      <c r="BJ6" s="35">
        <f t="shared" si="7"/>
        <v>2109.59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83.25</v>
      </c>
      <c r="BR6" s="35">
        <f t="shared" ref="BR6:BZ6" si="8">IF(BR7="",NA(),BR7)</f>
        <v>97.88</v>
      </c>
      <c r="BS6" s="35">
        <f t="shared" si="8"/>
        <v>111.5</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210.35</v>
      </c>
      <c r="CC6" s="35">
        <f t="shared" ref="CC6:CK6" si="9">IF(CC7="",NA(),CC7)</f>
        <v>176.48</v>
      </c>
      <c r="CD6" s="35">
        <f t="shared" si="9"/>
        <v>154.99</v>
      </c>
      <c r="CE6" s="35">
        <f t="shared" si="9"/>
        <v>171.03</v>
      </c>
      <c r="CF6" s="35">
        <f t="shared" si="9"/>
        <v>169.02</v>
      </c>
      <c r="CG6" s="35">
        <f t="shared" si="9"/>
        <v>234.96</v>
      </c>
      <c r="CH6" s="35">
        <f t="shared" si="9"/>
        <v>221.81</v>
      </c>
      <c r="CI6" s="35">
        <f t="shared" si="9"/>
        <v>230.02</v>
      </c>
      <c r="CJ6" s="35">
        <f t="shared" si="9"/>
        <v>228.47</v>
      </c>
      <c r="CK6" s="35">
        <f t="shared" si="9"/>
        <v>224.88</v>
      </c>
      <c r="CL6" s="34" t="str">
        <f>IF(CL7="","",IF(CL7="-","【-】","【"&amp;SUBSTITUTE(TEXT(CL7,"#,##0.00"),"-","△")&amp;"】"))</f>
        <v>【215.41】</v>
      </c>
      <c r="CM6" s="35">
        <f>IF(CM7="",NA(),CM7)</f>
        <v>79.489999999999995</v>
      </c>
      <c r="CN6" s="35">
        <f t="shared" ref="CN6:CV6" si="10">IF(CN7="",NA(),CN7)</f>
        <v>77.290000000000006</v>
      </c>
      <c r="CO6" s="35">
        <f t="shared" si="10"/>
        <v>76.44</v>
      </c>
      <c r="CP6" s="35">
        <f t="shared" si="10"/>
        <v>77.040000000000006</v>
      </c>
      <c r="CQ6" s="35">
        <f t="shared" si="10"/>
        <v>78.739999999999995</v>
      </c>
      <c r="CR6" s="35">
        <f t="shared" si="10"/>
        <v>42.9</v>
      </c>
      <c r="CS6" s="35">
        <f t="shared" si="10"/>
        <v>43.36</v>
      </c>
      <c r="CT6" s="35">
        <f t="shared" si="10"/>
        <v>42.56</v>
      </c>
      <c r="CU6" s="35">
        <f t="shared" si="10"/>
        <v>42.47</v>
      </c>
      <c r="CV6" s="35">
        <f t="shared" si="10"/>
        <v>42.4</v>
      </c>
      <c r="CW6" s="34" t="str">
        <f>IF(CW7="","",IF(CW7="-","【-】","【"&amp;SUBSTITUTE(TEXT(CW7,"#,##0.00"),"-","△")&amp;"】"))</f>
        <v>【42.90】</v>
      </c>
      <c r="CX6" s="35">
        <f>IF(CX7="",NA(),CX7)</f>
        <v>92.46</v>
      </c>
      <c r="CY6" s="35">
        <f t="shared" ref="CY6:DG6" si="11">IF(CY7="",NA(),CY7)</f>
        <v>91.19</v>
      </c>
      <c r="CZ6" s="35">
        <f t="shared" si="11"/>
        <v>91.18</v>
      </c>
      <c r="DA6" s="35">
        <f t="shared" si="11"/>
        <v>92.94</v>
      </c>
      <c r="DB6" s="35">
        <f t="shared" si="11"/>
        <v>94.43</v>
      </c>
      <c r="DC6" s="35">
        <f t="shared" si="11"/>
        <v>83.5</v>
      </c>
      <c r="DD6" s="35">
        <f t="shared" si="11"/>
        <v>83.06</v>
      </c>
      <c r="DE6" s="35">
        <f t="shared" si="11"/>
        <v>83.32</v>
      </c>
      <c r="DF6" s="35">
        <f t="shared" si="11"/>
        <v>83.75</v>
      </c>
      <c r="DG6" s="35">
        <f t="shared" si="11"/>
        <v>84.19</v>
      </c>
      <c r="DH6" s="34" t="str">
        <f>IF(DH7="","",IF(DH7="-","【-】","【"&amp;SUBSTITUTE(TEXT(DH7,"#,##0.00"),"-","△")&amp;"】"))</f>
        <v>【84.75】</v>
      </c>
      <c r="DI6" s="35">
        <f>IF(DI7="",NA(),DI7)</f>
        <v>19.25</v>
      </c>
      <c r="DJ6" s="35">
        <f t="shared" ref="DJ6:DR6" si="12">IF(DJ7="",NA(),DJ7)</f>
        <v>20.53</v>
      </c>
      <c r="DK6" s="35">
        <f t="shared" si="12"/>
        <v>22.01</v>
      </c>
      <c r="DL6" s="35">
        <f t="shared" si="12"/>
        <v>23.82</v>
      </c>
      <c r="DM6" s="35">
        <f t="shared" si="12"/>
        <v>25.39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0.01</v>
      </c>
      <c r="EF6" s="35">
        <f t="shared" ref="EF6:EN6" si="14">IF(EF7="",NA(),EF7)</f>
        <v>0.01</v>
      </c>
      <c r="EG6" s="35">
        <f t="shared" si="14"/>
        <v>0.01</v>
      </c>
      <c r="EH6" s="35">
        <f t="shared" si="14"/>
        <v>0.01</v>
      </c>
      <c r="EI6" s="35">
        <f t="shared" si="14"/>
        <v>0.01</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192015</v>
      </c>
      <c r="D7" s="37">
        <v>46</v>
      </c>
      <c r="E7" s="37">
        <v>17</v>
      </c>
      <c r="F7" s="37">
        <v>4</v>
      </c>
      <c r="G7" s="37">
        <v>0</v>
      </c>
      <c r="H7" s="37" t="s">
        <v>96</v>
      </c>
      <c r="I7" s="37" t="s">
        <v>97</v>
      </c>
      <c r="J7" s="37" t="s">
        <v>98</v>
      </c>
      <c r="K7" s="37" t="s">
        <v>99</v>
      </c>
      <c r="L7" s="37" t="s">
        <v>100</v>
      </c>
      <c r="M7" s="37" t="s">
        <v>101</v>
      </c>
      <c r="N7" s="38" t="s">
        <v>102</v>
      </c>
      <c r="O7" s="38">
        <v>42.86</v>
      </c>
      <c r="P7" s="38">
        <v>14</v>
      </c>
      <c r="Q7" s="38">
        <v>39.270000000000003</v>
      </c>
      <c r="R7" s="38">
        <v>2431</v>
      </c>
      <c r="S7" s="38">
        <v>187048</v>
      </c>
      <c r="T7" s="38">
        <v>212.47</v>
      </c>
      <c r="U7" s="38">
        <v>880.35</v>
      </c>
      <c r="V7" s="38">
        <v>26108</v>
      </c>
      <c r="W7" s="38">
        <v>8.9700000000000006</v>
      </c>
      <c r="X7" s="38">
        <v>2910.59</v>
      </c>
      <c r="Y7" s="38">
        <v>109.66</v>
      </c>
      <c r="Z7" s="38">
        <v>107.8</v>
      </c>
      <c r="AA7" s="38">
        <v>110.85</v>
      </c>
      <c r="AB7" s="38">
        <v>108.26</v>
      </c>
      <c r="AC7" s="38">
        <v>108.41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71.11</v>
      </c>
      <c r="AV7" s="38">
        <v>82.82</v>
      </c>
      <c r="AW7" s="38">
        <v>84.13</v>
      </c>
      <c r="AX7" s="38">
        <v>72.02</v>
      </c>
      <c r="AY7" s="38">
        <v>44.38</v>
      </c>
      <c r="AZ7" s="38">
        <v>46.78</v>
      </c>
      <c r="BA7" s="38">
        <v>47.44</v>
      </c>
      <c r="BB7" s="38">
        <v>49.18</v>
      </c>
      <c r="BC7" s="38">
        <v>47.72</v>
      </c>
      <c r="BD7" s="38">
        <v>44.24</v>
      </c>
      <c r="BE7" s="38">
        <v>45.34</v>
      </c>
      <c r="BF7" s="38">
        <v>2001.83</v>
      </c>
      <c r="BG7" s="38">
        <v>2110.84</v>
      </c>
      <c r="BH7" s="38">
        <v>2085.17</v>
      </c>
      <c r="BI7" s="38">
        <v>2091.02</v>
      </c>
      <c r="BJ7" s="38">
        <v>2109.59</v>
      </c>
      <c r="BK7" s="38">
        <v>1298.9100000000001</v>
      </c>
      <c r="BL7" s="38">
        <v>1243.71</v>
      </c>
      <c r="BM7" s="38">
        <v>1194.1500000000001</v>
      </c>
      <c r="BN7" s="38">
        <v>1206.79</v>
      </c>
      <c r="BO7" s="38">
        <v>1258.43</v>
      </c>
      <c r="BP7" s="38">
        <v>1260.21</v>
      </c>
      <c r="BQ7" s="38">
        <v>83.25</v>
      </c>
      <c r="BR7" s="38">
        <v>97.88</v>
      </c>
      <c r="BS7" s="38">
        <v>111.5</v>
      </c>
      <c r="BT7" s="38">
        <v>100</v>
      </c>
      <c r="BU7" s="38">
        <v>100</v>
      </c>
      <c r="BV7" s="38">
        <v>69.87</v>
      </c>
      <c r="BW7" s="38">
        <v>74.3</v>
      </c>
      <c r="BX7" s="38">
        <v>72.260000000000005</v>
      </c>
      <c r="BY7" s="38">
        <v>71.84</v>
      </c>
      <c r="BZ7" s="38">
        <v>73.36</v>
      </c>
      <c r="CA7" s="38">
        <v>75.290000000000006</v>
      </c>
      <c r="CB7" s="38">
        <v>210.35</v>
      </c>
      <c r="CC7" s="38">
        <v>176.48</v>
      </c>
      <c r="CD7" s="38">
        <v>154.99</v>
      </c>
      <c r="CE7" s="38">
        <v>171.03</v>
      </c>
      <c r="CF7" s="38">
        <v>169.02</v>
      </c>
      <c r="CG7" s="38">
        <v>234.96</v>
      </c>
      <c r="CH7" s="38">
        <v>221.81</v>
      </c>
      <c r="CI7" s="38">
        <v>230.02</v>
      </c>
      <c r="CJ7" s="38">
        <v>228.47</v>
      </c>
      <c r="CK7" s="38">
        <v>224.88</v>
      </c>
      <c r="CL7" s="38">
        <v>215.41</v>
      </c>
      <c r="CM7" s="38">
        <v>79.489999999999995</v>
      </c>
      <c r="CN7" s="38">
        <v>77.290000000000006</v>
      </c>
      <c r="CO7" s="38">
        <v>76.44</v>
      </c>
      <c r="CP7" s="38">
        <v>77.040000000000006</v>
      </c>
      <c r="CQ7" s="38">
        <v>78.739999999999995</v>
      </c>
      <c r="CR7" s="38">
        <v>42.9</v>
      </c>
      <c r="CS7" s="38">
        <v>43.36</v>
      </c>
      <c r="CT7" s="38">
        <v>42.56</v>
      </c>
      <c r="CU7" s="38">
        <v>42.47</v>
      </c>
      <c r="CV7" s="38">
        <v>42.4</v>
      </c>
      <c r="CW7" s="38">
        <v>42.9</v>
      </c>
      <c r="CX7" s="38">
        <v>92.46</v>
      </c>
      <c r="CY7" s="38">
        <v>91.19</v>
      </c>
      <c r="CZ7" s="38">
        <v>91.18</v>
      </c>
      <c r="DA7" s="38">
        <v>92.94</v>
      </c>
      <c r="DB7" s="38">
        <v>94.43</v>
      </c>
      <c r="DC7" s="38">
        <v>83.5</v>
      </c>
      <c r="DD7" s="38">
        <v>83.06</v>
      </c>
      <c r="DE7" s="38">
        <v>83.32</v>
      </c>
      <c r="DF7" s="38">
        <v>83.75</v>
      </c>
      <c r="DG7" s="38">
        <v>84.19</v>
      </c>
      <c r="DH7" s="38">
        <v>84.75</v>
      </c>
      <c r="DI7" s="38">
        <v>19.25</v>
      </c>
      <c r="DJ7" s="38">
        <v>20.53</v>
      </c>
      <c r="DK7" s="38">
        <v>22.01</v>
      </c>
      <c r="DL7" s="38">
        <v>23.82</v>
      </c>
      <c r="DM7" s="38">
        <v>25.39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0.01</v>
      </c>
      <c r="EF7" s="38">
        <v>0.01</v>
      </c>
      <c r="EG7" s="38">
        <v>0.01</v>
      </c>
      <c r="EH7" s="38">
        <v>0.01</v>
      </c>
      <c r="EI7" s="38">
        <v>0.01</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SW157</cp:lastModifiedBy>
  <dcterms:created xsi:type="dcterms:W3CDTF">2021-12-03T07:23:56Z</dcterms:created>
  <dcterms:modified xsi:type="dcterms:W3CDTF">2022-01-26T05:36:22Z</dcterms:modified>
  <cp:category/>
</cp:coreProperties>
</file>