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4照会・依頼等\63 経営比較分析表\下水道\回答\回答【経営比較分析表】 - コピー\"/>
    </mc:Choice>
  </mc:AlternateContent>
  <workbookProtection workbookAlgorithmName="SHA-512" workbookHashValue="khKLPwhGlbBgUUEhjlKt4J5C7dkUIFEigIAhCjIHzdr8QGlbO97hQ66ujLJfyGfMOJUcdlND9zafLkfnSHA8YQ==" workbookSaltValue="Wq33+caHu1/5xlTVjVmg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<sst xmlns="http://schemas.openxmlformats.org/spreadsheetml/2006/main" count="231" uniqueCount="118">
  <si>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</si>
  <si>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</si>
  <si>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</si>
  <si>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</si>
  <si>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</si>
  <si>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</si>
  <si>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</si>
  <si>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</si>
  <si>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</si>
  <si>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</si>
  <si>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</si>
  <si>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</si>
  <si>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</si>
  <si>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</si>
  <si>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</si>
  <si>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</si>
  <si>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</si>
  <si>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</si>
  <si>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</si>
  <si>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</si>
  <si>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</si>
  <si>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</si>
  <si>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</si>
  <si>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</si>
  <si>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</si>
  <si>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</si>
  <si>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</si>
  <si>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</si>
  <si>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</si>
  <si>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</si>
  <si>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</si>
  <si>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</si>
  <si>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</si>
  <si>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</si>
  <si>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</si>
  <si>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</si>
  <si>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</si>
  <si>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</si>
  <si>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</si>
  <si>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</si>
  <si>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</si>
  <si>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</si>
  <si>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</si>
  <si>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</si>
  <si>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</si>
  <si>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</si>
  <si>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</si>
  <si>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</si>
  <si>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</si>
  <si>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</si>
  <si>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</si>
  <si>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</si>
  <si>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</si>
  <si>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</si>
  <si>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</si>
  <si>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</si>
  <si>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</si>
  <si>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</si>
  <si>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</si>
  <si>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</si>
  <si>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</si>
  <si>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</si>
  <si>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</si>
  <si>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</si>
  <si>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</si>
  <si>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</si>
  <si>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</si>
  <si>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</si>
  <si>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</si>
  <si>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</si>
  <si>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</si>
  <si>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</si>
  <si>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</si>
  <si>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</si>
  <si>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</si>
  <si>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</si>
  <si>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</si>
  <si>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</si>
  <si>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</si>
  <si>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</si>
  <si>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</si>
  <si>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</si>
  <si>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</si>
  <si>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</si>
  <si>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</si>
  <si>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</si>
  <si>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</si>
  <si>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</si>
  <si>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</si>
  <si>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</si>
  <si>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</si>
  <si>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</si>
  <si>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</si>
  <si>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</si>
  <si>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</si>
  <si>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</si>
  <si>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</si>
  <si>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</si>
  <si>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</si>
  <si>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</si>
  <si>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</si>
  <si>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</si>
  <si>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</si>
  <si>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</si>
  <si>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</si>
  <si>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</si>
  <si>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</si>
  <si>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</si>
  <si>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</si>
  <si>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</si>
  <si>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</si>
  <si>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</si>
  <si>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</si>
  <si>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</si>
  <si>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</si>
  <si>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有形固定資産減価償却率は、前年度と比較して上昇し、管渠老朽化率は、管渠の経年により近年上昇傾向にある。
管渠改善率は、前年度と比較して低下し、類似団体の平均と比較しても低い数値となっている。今後は、「甲府市公共下水道ストックマネジメント計画」等に基づき、施設の適切な維持管理を行うとともに、更新投資の最適化を図り、施設や管渠の改築を効果的に進めていく。</t>
    <rPh sb="0" eb="6">
      <t>ユウケイコテイシサン</t>
    </rPh>
    <rPh sb="6" eb="10">
      <t>ゲンカショウキャク</t>
    </rPh>
    <rPh sb="10" eb="11">
      <t>リツ</t>
    </rPh>
    <rPh sb="13" eb="16">
      <t>ゼンネンド</t>
    </rPh>
    <rPh sb="17" eb="19">
      <t>ヒカク</t>
    </rPh>
    <rPh sb="21" eb="23">
      <t>ジョウショウ</t>
    </rPh>
    <rPh sb="25" eb="27">
      <t>カンキョ</t>
    </rPh>
    <rPh sb="27" eb="30">
      <t>ロウキュウカ</t>
    </rPh>
    <rPh sb="30" eb="31">
      <t>リツ</t>
    </rPh>
    <rPh sb="33" eb="35">
      <t>カンキョ</t>
    </rPh>
    <rPh sb="36" eb="38">
      <t>ケイネン</t>
    </rPh>
    <rPh sb="41" eb="43">
      <t>キンネン</t>
    </rPh>
    <rPh sb="43" eb="45">
      <t>ジョウショウ</t>
    </rPh>
    <rPh sb="45" eb="47">
      <t>ケイコウ</t>
    </rPh>
    <rPh sb="52" eb="54">
      <t>カンキョ</t>
    </rPh>
    <rPh sb="54" eb="56">
      <t>カイゼン</t>
    </rPh>
    <rPh sb="56" eb="57">
      <t>リツ</t>
    </rPh>
    <rPh sb="59" eb="62">
      <t>ゼンネンド</t>
    </rPh>
    <rPh sb="63" eb="65">
      <t>ヒカク</t>
    </rPh>
    <rPh sb="67" eb="69">
      <t>テイカ</t>
    </rPh>
    <rPh sb="71" eb="75">
      <t>ルイジダンタイ</t>
    </rPh>
    <rPh sb="76" eb="78">
      <t>ヘイキン</t>
    </rPh>
    <rPh sb="79" eb="81">
      <t>ヒカク</t>
    </rPh>
    <rPh sb="84" eb="85">
      <t>ヒク</t>
    </rPh>
    <rPh sb="86" eb="88">
      <t>スウチ</t>
    </rPh>
    <phoneticPr fontId="4"/>
  </si>
  <si>
    <t>経常収支比率は、前年度と比較して上昇し、引き続き100％を上回っていることから使用料収入等により維持管理費や支払利息等の費用を賄えている。類似団体の平均と比較しても高い数値であり、安定した経営状況を維持している。
流動比率は、企業債及び他会計借入金の償還額が減少したことで上昇し、類似団体の平均よりも高くなった。短期的な債務に対しては、下水道使用料や一般会計繰入金・国庫補助金等の収入で賄うことができ、支払能力は確保できている。
企業債残高対事業規模比率は、企業債の償還が進んでおり、類似団体の平均と比較しても低い数値である。
経費回収率は、下水道使用料収入の増加により僅かに上昇しているものの、類似団体の平均と比較して低い数値であり、汚水処理原価は前年度と同程度である。
施設利用率は、前年度と比較して低下している。施設の老朽化が進んでいるため、今後も計画的な施設更新を行っていく。
水洗化率は、前年度と比較して上昇し、類似団体の平均と比較しても高い数値となっている。今後も効果的な普及活動を進め、水洗化率の向上を図る。</t>
    <rPh sb="0" eb="2">
      <t>ケイジョウ</t>
    </rPh>
    <rPh sb="2" eb="4">
      <t>シュウシ</t>
    </rPh>
    <rPh sb="4" eb="6">
      <t>ヒリツ</t>
    </rPh>
    <rPh sb="8" eb="11">
      <t>ゼンネンド</t>
    </rPh>
    <rPh sb="12" eb="14">
      <t>ヒカク</t>
    </rPh>
    <rPh sb="16" eb="18">
      <t>ジョウショウ</t>
    </rPh>
    <rPh sb="20" eb="21">
      <t>ヒ</t>
    </rPh>
    <rPh sb="22" eb="23">
      <t>ツヅ</t>
    </rPh>
    <rPh sb="29" eb="31">
      <t>ウワマワ</t>
    </rPh>
    <rPh sb="39" eb="42">
      <t>シヨウリョウ</t>
    </rPh>
    <rPh sb="42" eb="44">
      <t>シュウニュウ</t>
    </rPh>
    <rPh sb="44" eb="45">
      <t>ナド</t>
    </rPh>
    <rPh sb="48" eb="50">
      <t>イジ</t>
    </rPh>
    <rPh sb="50" eb="53">
      <t>カンリヒ</t>
    </rPh>
    <rPh sb="54" eb="56">
      <t>シハライ</t>
    </rPh>
    <rPh sb="56" eb="58">
      <t>リソク</t>
    </rPh>
    <rPh sb="58" eb="59">
      <t>ナド</t>
    </rPh>
    <rPh sb="60" eb="62">
      <t>ヒヨウ</t>
    </rPh>
    <rPh sb="63" eb="64">
      <t>マカナ</t>
    </rPh>
    <rPh sb="69" eb="71">
      <t>ルイジ</t>
    </rPh>
    <rPh sb="71" eb="73">
      <t>ダンタイ</t>
    </rPh>
    <rPh sb="74" eb="76">
      <t>ヘイキン</t>
    </rPh>
    <rPh sb="77" eb="79">
      <t>ヒカク</t>
    </rPh>
    <rPh sb="82" eb="83">
      <t>タカ</t>
    </rPh>
    <rPh sb="84" eb="86">
      <t>スウチ</t>
    </rPh>
    <rPh sb="90" eb="92">
      <t>アンテイ</t>
    </rPh>
    <rPh sb="94" eb="96">
      <t>ケイエイ</t>
    </rPh>
    <rPh sb="96" eb="98">
      <t>ジョウキョウ</t>
    </rPh>
    <rPh sb="99" eb="101">
      <t>イジ</t>
    </rPh>
    <rPh sb="107" eb="109">
      <t>リュウドウ</t>
    </rPh>
    <rPh sb="109" eb="111">
      <t>ヒリツ</t>
    </rPh>
    <rPh sb="113" eb="115">
      <t>キギョウ</t>
    </rPh>
    <rPh sb="115" eb="116">
      <t>サイ</t>
    </rPh>
    <rPh sb="116" eb="117">
      <t>オヨ</t>
    </rPh>
    <rPh sb="118" eb="119">
      <t>タ</t>
    </rPh>
    <rPh sb="119" eb="121">
      <t>カイケイ</t>
    </rPh>
    <rPh sb="121" eb="123">
      <t>カリイレ</t>
    </rPh>
    <rPh sb="123" eb="124">
      <t>キン</t>
    </rPh>
    <rPh sb="125" eb="127">
      <t>ショウカン</t>
    </rPh>
    <rPh sb="127" eb="128">
      <t>ガク</t>
    </rPh>
    <rPh sb="129" eb="131">
      <t>ゲンショウ</t>
    </rPh>
    <rPh sb="136" eb="138">
      <t>ジョウショウ</t>
    </rPh>
    <rPh sb="140" eb="142">
      <t>ルイジ</t>
    </rPh>
    <rPh sb="142" eb="144">
      <t>ダンタイ</t>
    </rPh>
    <rPh sb="145" eb="147">
      <t>ヘイキン</t>
    </rPh>
    <rPh sb="150" eb="151">
      <t>タカ</t>
    </rPh>
    <rPh sb="215" eb="217">
      <t>キギョウ</t>
    </rPh>
    <rPh sb="217" eb="218">
      <t>サイ</t>
    </rPh>
    <rPh sb="218" eb="220">
      <t>ザンダカ</t>
    </rPh>
    <rPh sb="220" eb="221">
      <t>タイ</t>
    </rPh>
    <rPh sb="221" eb="223">
      <t>ジギョウ</t>
    </rPh>
    <rPh sb="223" eb="225">
      <t>キボ</t>
    </rPh>
    <rPh sb="225" eb="227">
      <t>ヒリツ</t>
    </rPh>
    <rPh sb="229" eb="231">
      <t>キギョウ</t>
    </rPh>
    <rPh sb="231" eb="232">
      <t>サイ</t>
    </rPh>
    <rPh sb="233" eb="235">
      <t>ショウカン</t>
    </rPh>
    <rPh sb="236" eb="237">
      <t>スス</t>
    </rPh>
    <rPh sb="242" eb="244">
      <t>ルイジ</t>
    </rPh>
    <rPh sb="244" eb="246">
      <t>ダンタイ</t>
    </rPh>
    <rPh sb="247" eb="249">
      <t>ヘイキン</t>
    </rPh>
    <rPh sb="250" eb="252">
      <t>ヒカク</t>
    </rPh>
    <rPh sb="255" eb="256">
      <t>ヒク</t>
    </rPh>
    <rPh sb="257" eb="259">
      <t>スウチ</t>
    </rPh>
    <rPh sb="271" eb="274">
      <t>ゲスイドウ</t>
    </rPh>
    <rPh sb="274" eb="277">
      <t>シヨウリョウ</t>
    </rPh>
    <rPh sb="277" eb="279">
      <t>シュウニュウ</t>
    </rPh>
    <rPh sb="285" eb="286">
      <t>ワズ</t>
    </rPh>
    <rPh sb="288" eb="290">
      <t>ジョウショウ</t>
    </rPh>
    <rPh sb="298" eb="302">
      <t>ルイジダンタイ</t>
    </rPh>
    <rPh sb="303" eb="305">
      <t>ヘイキン</t>
    </rPh>
    <rPh sb="306" eb="308">
      <t>ヒカク</t>
    </rPh>
    <rPh sb="310" eb="311">
      <t>ヒク</t>
    </rPh>
    <rPh sb="312" eb="314">
      <t>スウチ</t>
    </rPh>
    <rPh sb="330" eb="332">
      <t>テイド</t>
    </rPh>
    <rPh sb="337" eb="339">
      <t>シセツ</t>
    </rPh>
    <rPh sb="339" eb="341">
      <t>リヨウ</t>
    </rPh>
    <rPh sb="341" eb="342">
      <t>リツ</t>
    </rPh>
    <rPh sb="344" eb="347">
      <t>ゼンネンド</t>
    </rPh>
    <rPh sb="348" eb="350">
      <t>ヒカク</t>
    </rPh>
    <rPh sb="352" eb="354">
      <t>テイカ</t>
    </rPh>
    <rPh sb="393" eb="396">
      <t>スイセンカ</t>
    </rPh>
    <rPh sb="396" eb="397">
      <t>リツ</t>
    </rPh>
    <rPh sb="399" eb="402">
      <t>ゼンネンド</t>
    </rPh>
    <rPh sb="403" eb="405">
      <t>ヒカク</t>
    </rPh>
    <rPh sb="407" eb="409">
      <t>ジョウショウ</t>
    </rPh>
    <rPh sb="411" eb="415">
      <t>ルイジダンタイ</t>
    </rPh>
    <rPh sb="416" eb="418">
      <t>ヘイキン</t>
    </rPh>
    <rPh sb="419" eb="421">
      <t>ヒカク</t>
    </rPh>
    <rPh sb="424" eb="425">
      <t>タカ</t>
    </rPh>
    <rPh sb="426" eb="428">
      <t>スウチ</t>
    </rPh>
    <phoneticPr fontId="4"/>
  </si>
  <si>
    <t>本市の下水道事業は、人口減少や施設整備に要する経費の増加による厳しい経営状況のなか、経営戦略に基づく事業を着実に進め、経営の改善に努めてきた。
しかしながら、経費回収率等の指標からは、さらに経営の健全性・効率性を高める必要があると判断できる。
世界情勢の変化により物価高騰が進み、厳しい経営状況が見込まれる中においても、今後も平成29年度に策定した「甲府市上下水道事業経営戦略」に基づき、中・長期的視点に立った経年化施設の整備及び管路更新等の事業を着実に進めることにより、施設の強靭化等を図り、健全で効率的な事業経営に努めていく。</t>
    <rPh sb="0" eb="2">
      <t>ホンシ</t>
    </rPh>
    <rPh sb="3" eb="6">
      <t>ゲスイドウ</t>
    </rPh>
    <rPh sb="6" eb="8">
      <t>ジギョウ</t>
    </rPh>
    <rPh sb="10" eb="14">
      <t>ジンコウゲンショウ</t>
    </rPh>
    <rPh sb="26" eb="28">
      <t>ゾウカ</t>
    </rPh>
    <rPh sb="31" eb="32">
      <t>キビ</t>
    </rPh>
    <rPh sb="34" eb="36">
      <t>ケイエイ</t>
    </rPh>
    <rPh sb="36" eb="38">
      <t>ジョウキョウ</t>
    </rPh>
    <rPh sb="42" eb="44">
      <t>ケイエイ</t>
    </rPh>
    <rPh sb="44" eb="46">
      <t>センリャク</t>
    </rPh>
    <rPh sb="47" eb="48">
      <t>モト</t>
    </rPh>
    <rPh sb="50" eb="52">
      <t>ジギョウ</t>
    </rPh>
    <rPh sb="53" eb="55">
      <t>チャクジツ</t>
    </rPh>
    <rPh sb="56" eb="57">
      <t>スス</t>
    </rPh>
    <rPh sb="59" eb="61">
      <t>ケイエイ</t>
    </rPh>
    <rPh sb="65" eb="66">
      <t>ツト</t>
    </rPh>
    <rPh sb="95" eb="97">
      <t>ケイエイ</t>
    </rPh>
    <rPh sb="98" eb="101">
      <t>ケンゼンセイ</t>
    </rPh>
    <rPh sb="102" eb="105">
      <t>コウリツセイ</t>
    </rPh>
    <rPh sb="106" eb="107">
      <t>タカ</t>
    </rPh>
    <rPh sb="109" eb="111">
      <t>ヒツヨウ</t>
    </rPh>
    <rPh sb="115" eb="117">
      <t>ハンダン</t>
    </rPh>
    <rPh sb="137" eb="138">
      <t>スス</t>
    </rPh>
    <rPh sb="140" eb="141">
      <t>キビ</t>
    </rPh>
    <rPh sb="143" eb="145">
      <t>ケイエイ</t>
    </rPh>
    <rPh sb="145" eb="147">
      <t>ジョウキョウ</t>
    </rPh>
    <rPh sb="148" eb="150">
      <t>ミコ</t>
    </rPh>
    <rPh sb="153" eb="154">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</si>
</sst>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0.31</c:v>
                </c:pt>
                <c:pt idx="1">
                  <c:v>0.35</c:v>
                </c:pt>
                <c:pt idx="2">
                  <c:v>0.27</c:v>
                </c:pt>
                <c:pt idx="3">
                  <c:v>0.34</c:v>
                </c:pt>
                <c:pt idx="4">
                  <c:v>0.21</c:v>
                </c:pt>
              </c:numCache>
            </c:numRef>
          </c:val>
          <c:extLst>
            <c:ext xmlns:c16="http://schemas.microsoft.com/office/drawing/2014/chart" uri="{C3380CC4-5D6E-409C-BE32-E72D297353CC}">
              <c16:uniqueId val="{00000000-3951-449C-8581-DCA1594D64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3951-449C-8581-DCA1594D64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75.41</c:v>
                </c:pt>
                <c:pt idx="1">
                  <c:v>84.98</c:v>
                </c:pt>
                <c:pt idx="2">
                  <c:v>85.94</c:v>
                </c:pt>
                <c:pt idx="3">
                  <c:v>87.93</c:v>
                </c:pt>
                <c:pt idx="4">
                  <c:v>82.54</c:v>
                </c:pt>
              </c:numCache>
            </c:numRef>
          </c:val>
          <c:extLst>
            <c:ext xmlns:c16="http://schemas.microsoft.com/office/drawing/2014/chart" uri="{C3380CC4-5D6E-409C-BE32-E72D297353CC}">
              <c16:uniqueId val="{00000000-177A-4BE6-9DAB-33820A38FB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177A-4BE6-9DAB-33820A38FB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99.21</c:v>
                </c:pt>
                <c:pt idx="1">
                  <c:v>99.2</c:v>
                </c:pt>
                <c:pt idx="2">
                  <c:v>99.37</c:v>
                </c:pt>
                <c:pt idx="3">
                  <c:v>99.47</c:v>
                </c:pt>
                <c:pt idx="4">
                  <c:v>99.56</c:v>
                </c:pt>
              </c:numCache>
            </c:numRef>
          </c:val>
          <c:extLst>
            <c:ext xmlns:c16="http://schemas.microsoft.com/office/drawing/2014/chart" uri="{C3380CC4-5D6E-409C-BE32-E72D297353CC}">
              <c16:uniqueId val="{00000000-D4E8-4B9B-8D1F-1C55710A44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D4E8-4B9B-8D1F-1C55710A44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125.48</c:v>
                </c:pt>
                <c:pt idx="1">
                  <c:v>122.31</c:v>
                </c:pt>
                <c:pt idx="2">
                  <c:v>122.47</c:v>
                </c:pt>
                <c:pt idx="3">
                  <c:v>125.87</c:v>
                </c:pt>
                <c:pt idx="4">
                  <c:v>127.78</c:v>
                </c:pt>
              </c:numCache>
            </c:numRef>
          </c:val>
          <c:extLst>
            <c:ext xmlns:c16="http://schemas.microsoft.com/office/drawing/2014/chart" uri="{C3380CC4-5D6E-409C-BE32-E72D297353CC}">
              <c16:uniqueId val="{00000000-6E0D-4D87-B165-696B9DD98D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6E0D-4D87-B165-696B9DD98D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49.11</c:v>
                </c:pt>
                <c:pt idx="1">
                  <c:v>50.79</c:v>
                </c:pt>
                <c:pt idx="2">
                  <c:v>52.55</c:v>
                </c:pt>
                <c:pt idx="3">
                  <c:v>54.22</c:v>
                </c:pt>
                <c:pt idx="4">
                  <c:v>55.72</c:v>
                </c:pt>
              </c:numCache>
            </c:numRef>
          </c:val>
          <c:extLst>
            <c:ext xmlns:c16="http://schemas.microsoft.com/office/drawing/2014/chart" uri="{C3380CC4-5D6E-409C-BE32-E72D297353CC}">
              <c16:uniqueId val="{00000000-4517-4448-BF81-BCB77E673E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4517-4448-BF81-BCB77E673E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6.08</c:v>
                </c:pt>
                <c:pt idx="1">
                  <c:v>6.73</c:v>
                </c:pt>
                <c:pt idx="2">
                  <c:v>7.55</c:v>
                </c:pt>
                <c:pt idx="3">
                  <c:v>9.06</c:v>
                </c:pt>
                <c:pt idx="4">
                  <c:v>9.58</c:v>
                </c:pt>
              </c:numCache>
            </c:numRef>
          </c:val>
          <c:extLst>
            <c:ext xmlns:c16="http://schemas.microsoft.com/office/drawing/2014/chart" uri="{C3380CC4-5D6E-409C-BE32-E72D297353CC}">
              <c16:uniqueId val="{00000000-A7C9-45BD-98B8-0D95DF1C6A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A7C9-45BD-98B8-0D95DF1C6A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C9-49BA-9AA7-F14CF3415D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2BC9-49BA-9AA7-F14CF3415D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43.24</c:v>
                </c:pt>
                <c:pt idx="1">
                  <c:v>43.66</c:v>
                </c:pt>
                <c:pt idx="2">
                  <c:v>54.55</c:v>
                </c:pt>
                <c:pt idx="3">
                  <c:v>57.64</c:v>
                </c:pt>
                <c:pt idx="4">
                  <c:v>73.31</c:v>
                </c:pt>
              </c:numCache>
            </c:numRef>
          </c:val>
          <c:extLst>
            <c:ext xmlns:c16="http://schemas.microsoft.com/office/drawing/2014/chart" uri="{C3380CC4-5D6E-409C-BE32-E72D297353CC}">
              <c16:uniqueId val="{00000000-EB34-4EE0-B2BE-36830F3FDC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EB34-4EE0-B2BE-36830F3FDC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886.18</c:v>
                </c:pt>
                <c:pt idx="1">
                  <c:v>830.33</c:v>
                </c:pt>
                <c:pt idx="2">
                  <c:v>770.63</c:v>
                </c:pt>
                <c:pt idx="3">
                  <c:v>730.08</c:v>
                </c:pt>
                <c:pt idx="4">
                  <c:v>693.05</c:v>
                </c:pt>
              </c:numCache>
            </c:numRef>
          </c:val>
          <c:extLst>
            <c:ext xmlns:c16="http://schemas.microsoft.com/office/drawing/2014/chart" uri="{C3380CC4-5D6E-409C-BE32-E72D297353CC}">
              <c16:uniqueId val="{00000000-6666-48E1-8E76-85BD30B478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6666-48E1-8E76-85BD30B478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93.06</c:v>
                </c:pt>
                <c:pt idx="1">
                  <c:v>92.07</c:v>
                </c:pt>
                <c:pt idx="2">
                  <c:v>97.2</c:v>
                </c:pt>
                <c:pt idx="3">
                  <c:v>96.25</c:v>
                </c:pt>
                <c:pt idx="4">
                  <c:v>96.49</c:v>
                </c:pt>
              </c:numCache>
            </c:numRef>
          </c:val>
          <c:extLst>
            <c:ext xmlns:c16="http://schemas.microsoft.com/office/drawing/2014/chart" uri="{C3380CC4-5D6E-409C-BE32-E72D297353CC}">
              <c16:uniqueId val="{00000000-389E-4B36-8EF4-43252FF56D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389E-4B36-8EF4-43252FF56D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157.56</c:v>
                </c:pt>
                <c:pt idx="1">
                  <c:v>158.44999999999999</c:v>
                </c:pt>
                <c:pt idx="2">
                  <c:v>150</c:v>
                </c:pt>
                <c:pt idx="3">
                  <c:v>150</c:v>
                </c:pt>
                <c:pt idx="4">
                  <c:v>150</c:v>
                </c:pt>
              </c:numCache>
            </c:numRef>
          </c:val>
          <c:extLst>
            <c:ext xmlns:c16="http://schemas.microsoft.com/office/drawing/2014/chart" uri="{C3380CC4-5D6E-409C-BE32-E72D297353CC}">
              <c16:uniqueId val="{00000000-F327-4573-B35A-4DC571C16A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F327-4573-B35A-4DC571C16A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9"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甲府市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自治体職員</v>
      </c>
      <c r="AE8" s="41"/>
      <c r="AF8" s="41"/>
      <c r="AG8" s="41"/>
      <c r="AH8" s="41"/>
      <c r="AI8" s="41"/>
      <c r="AJ8" s="41"/>
      <c r="AK8" s="3"/>
      <c r="AL8" s="42">
        <f>データ!S6</f>
        <v>186249</v>
      </c>
      <c r="AM8" s="42"/>
      <c r="AN8" s="42"/>
      <c r="AO8" s="42"/>
      <c r="AP8" s="42"/>
      <c r="AQ8" s="42"/>
      <c r="AR8" s="42"/>
      <c r="AS8" s="42"/>
      <c r="AT8" s="35">
        <f>データ!T6</f>
        <v>212.47</v>
      </c>
      <c r="AU8" s="35"/>
      <c r="AV8" s="35"/>
      <c r="AW8" s="35"/>
      <c r="AX8" s="35"/>
      <c r="AY8" s="35"/>
      <c r="AZ8" s="35"/>
      <c r="BA8" s="35"/>
      <c r="BB8" s="35">
        <f>データ!U6</f>
        <v>876.59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65.69</v>
      </c>
      <c r="J10" s="35"/>
      <c r="K10" s="35"/>
      <c r="L10" s="35"/>
      <c r="M10" s="35"/>
      <c r="N10" s="35"/>
      <c r="O10" s="35"/>
      <c r="P10" s="35">
        <f>データ!P6</f>
        <v>82.66</v>
      </c>
      <c r="Q10" s="35"/>
      <c r="R10" s="35"/>
      <c r="S10" s="35"/>
      <c r="T10" s="35"/>
      <c r="U10" s="35"/>
      <c r="V10" s="35"/>
      <c r="W10" s="35">
        <f>データ!Q6</f>
        <v>62.12</v>
      </c>
      <c r="X10" s="35"/>
      <c r="Y10" s="35"/>
      <c r="Z10" s="35"/>
      <c r="AA10" s="35"/>
      <c r="AB10" s="35"/>
      <c r="AC10" s="35"/>
      <c r="AD10" s="42">
        <f>データ!R6</f>
        <v>2431</v>
      </c>
      <c r="AE10" s="42"/>
      <c r="AF10" s="42"/>
      <c r="AG10" s="42"/>
      <c r="AH10" s="42"/>
      <c r="AI10" s="42"/>
      <c r="AJ10" s="42"/>
      <c r="AK10" s="2"/>
      <c r="AL10" s="42">
        <f>データ!V6</f>
        <v>153550</v>
      </c>
      <c r="AM10" s="42"/>
      <c r="AN10" s="42"/>
      <c r="AO10" s="42"/>
      <c r="AP10" s="42"/>
      <c r="AQ10" s="42"/>
      <c r="AR10" s="42"/>
      <c r="AS10" s="42"/>
      <c r="AT10" s="35">
        <f>データ!W6</f>
        <v>32.17</v>
      </c>
      <c r="AU10" s="35"/>
      <c r="AV10" s="35"/>
      <c r="AW10" s="35"/>
      <c r="AX10" s="35"/>
      <c r="AY10" s="35"/>
      <c r="AZ10" s="35"/>
      <c r="BA10" s="35"/>
      <c r="BB10" s="35">
        <f>データ!X6</f>
        <v>4773.08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wiA2fbClJcNpo/auNqab7wZXNmRE8CMPxHCkttj+rwD4YJD9FSun2PKI41dzFeQq+NjKC9tbkk7Sho/HjR6ew==" saltValue="wFmN307RqH+RQNxR419R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192015</v>
      </c>
      <c r="D6" s="19">
        <f t="shared" si="3"/>
        <v>46</v>
      </c>
      <c r="E6" s="19">
        <f t="shared" si="3"/>
        <v>17</v>
      </c>
      <c r="F6" s="19">
        <f t="shared" si="3"/>
        <v>1</v>
      </c>
      <c r="G6" s="19">
        <f t="shared" si="3"/>
        <v>0</v>
      </c>
      <c r="H6" s="19" t="str">
        <f t="shared" si="3"/>
        <v>山梨県　甲府市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65.69</v>
      </c>
      <c r="P6" s="20">
        <f t="shared" si="3"/>
        <v>82.66</v>
      </c>
      <c r="Q6" s="20">
        <f t="shared" si="3"/>
        <v>62.12</v>
      </c>
      <c r="R6" s="20">
        <f t="shared" si="3"/>
        <v>2431</v>
      </c>
      <c r="S6" s="20">
        <f t="shared" si="3"/>
        <v>186249</v>
      </c>
      <c r="T6" s="20">
        <f t="shared" si="3"/>
        <v>212.47</v>
      </c>
      <c r="U6" s="20">
        <f t="shared" si="3"/>
        <v>876.59</v>
      </c>
      <c r="V6" s="20">
        <f t="shared" si="3"/>
        <v>153550</v>
      </c>
      <c r="W6" s="20">
        <f t="shared" si="3"/>
        <v>32.17</v>
      </c>
      <c r="X6" s="20">
        <f t="shared" si="3"/>
        <v>4773.08</v>
      </c>
      <c r="Y6" s="21">
        <f>IF(Y7="",NA(),Y7)</f>
        <v>125.48</v>
      </c>
      <c r="Z6" s="21">
        <f t="shared" ref="Z6:AH6" si="4">IF(Z7="",NA(),Z7)</f>
        <v>122.31</v>
      </c>
      <c r="AA6" s="21">
        <f t="shared" si="4"/>
        <v>122.47</v>
      </c>
      <c r="AB6" s="21">
        <f t="shared" si="4"/>
        <v>125.87</v>
      </c>
      <c r="AC6" s="21">
        <f t="shared" si="4"/>
        <v>127.78</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43.24</v>
      </c>
      <c r="AV6" s="21">
        <f t="shared" ref="AV6:BD6" si="6">IF(AV7="",NA(),AV7)</f>
        <v>43.66</v>
      </c>
      <c r="AW6" s="21">
        <f t="shared" si="6"/>
        <v>54.55</v>
      </c>
      <c r="AX6" s="21">
        <f t="shared" si="6"/>
        <v>57.64</v>
      </c>
      <c r="AY6" s="21">
        <f t="shared" si="6"/>
        <v>73.31</v>
      </c>
      <c r="AZ6" s="21">
        <f t="shared" si="6"/>
        <v>58.04</v>
      </c>
      <c r="BA6" s="21">
        <f t="shared" si="6"/>
        <v>62.12</v>
      </c>
      <c r="BB6" s="21">
        <f t="shared" si="6"/>
        <v>61.57</v>
      </c>
      <c r="BC6" s="21">
        <f t="shared" si="6"/>
        <v>60.82</v>
      </c>
      <c r="BD6" s="21">
        <f t="shared" si="6"/>
        <v>63.48</v>
      </c>
      <c r="BE6" s="20" t="str">
        <f>IF(BE7="","",IF(BE7="-","【-】","【"&amp;SUBSTITUTE(TEXT(BE7,"#,##0.00"),"-","△")&amp;"】"))</f>
        <v>【71.39】</v>
      </c>
      <c r="BF6" s="21">
        <f>IF(BF7="",NA(),BF7)</f>
        <v>886.18</v>
      </c>
      <c r="BG6" s="21">
        <f t="shared" ref="BG6:BO6" si="7">IF(BG7="",NA(),BG7)</f>
        <v>830.33</v>
      </c>
      <c r="BH6" s="21">
        <f t="shared" si="7"/>
        <v>770.63</v>
      </c>
      <c r="BI6" s="21">
        <f t="shared" si="7"/>
        <v>730.08</v>
      </c>
      <c r="BJ6" s="21">
        <f t="shared" si="7"/>
        <v>693.05</v>
      </c>
      <c r="BK6" s="21">
        <f t="shared" si="7"/>
        <v>917.29</v>
      </c>
      <c r="BL6" s="21">
        <f t="shared" si="7"/>
        <v>875.53</v>
      </c>
      <c r="BM6" s="21">
        <f t="shared" si="7"/>
        <v>867.39</v>
      </c>
      <c r="BN6" s="21">
        <f t="shared" si="7"/>
        <v>920.83</v>
      </c>
      <c r="BO6" s="21">
        <f t="shared" si="7"/>
        <v>874.02</v>
      </c>
      <c r="BP6" s="20" t="str">
        <f>IF(BP7="","",IF(BP7="-","【-】","【"&amp;SUBSTITUTE(TEXT(BP7,"#,##0.00"),"-","△")&amp;"】"))</f>
        <v>【669.11】</v>
      </c>
      <c r="BQ6" s="21">
        <f>IF(BQ7="",NA(),BQ7)</f>
        <v>93.06</v>
      </c>
      <c r="BR6" s="21">
        <f t="shared" ref="BR6:BZ6" si="8">IF(BR7="",NA(),BR7)</f>
        <v>92.07</v>
      </c>
      <c r="BS6" s="21">
        <f t="shared" si="8"/>
        <v>97.2</v>
      </c>
      <c r="BT6" s="21">
        <f t="shared" si="8"/>
        <v>96.25</v>
      </c>
      <c r="BU6" s="21">
        <f t="shared" si="8"/>
        <v>96.49</v>
      </c>
      <c r="BV6" s="21">
        <f t="shared" si="8"/>
        <v>99.67</v>
      </c>
      <c r="BW6" s="21">
        <f t="shared" si="8"/>
        <v>99.83</v>
      </c>
      <c r="BX6" s="21">
        <f t="shared" si="8"/>
        <v>100.91</v>
      </c>
      <c r="BY6" s="21">
        <f t="shared" si="8"/>
        <v>99.82</v>
      </c>
      <c r="BZ6" s="21">
        <f t="shared" si="8"/>
        <v>100.32</v>
      </c>
      <c r="CA6" s="20" t="str">
        <f>IF(CA7="","",IF(CA7="-","【-】","【"&amp;SUBSTITUTE(TEXT(CA7,"#,##0.00"),"-","△")&amp;"】"))</f>
        <v>【99.73】</v>
      </c>
      <c r="CB6" s="21">
        <f>IF(CB7="",NA(),CB7)</f>
        <v>157.56</v>
      </c>
      <c r="CC6" s="21">
        <f t="shared" ref="CC6:CK6" si="9">IF(CC7="",NA(),CC7)</f>
        <v>158.44999999999999</v>
      </c>
      <c r="CD6" s="21">
        <f t="shared" si="9"/>
        <v>150</v>
      </c>
      <c r="CE6" s="21">
        <f t="shared" si="9"/>
        <v>150</v>
      </c>
      <c r="CF6" s="21">
        <f t="shared" si="9"/>
        <v>150</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75.41</v>
      </c>
      <c r="CN6" s="21">
        <f t="shared" ref="CN6:CV6" si="10">IF(CN7="",NA(),CN7)</f>
        <v>84.98</v>
      </c>
      <c r="CO6" s="21">
        <f t="shared" si="10"/>
        <v>85.94</v>
      </c>
      <c r="CP6" s="21">
        <f t="shared" si="10"/>
        <v>87.93</v>
      </c>
      <c r="CQ6" s="21">
        <f t="shared" si="10"/>
        <v>82.54</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99.21</v>
      </c>
      <c r="CY6" s="21">
        <f t="shared" ref="CY6:DG6" si="11">IF(CY7="",NA(),CY7)</f>
        <v>99.2</v>
      </c>
      <c r="CZ6" s="21">
        <f t="shared" si="11"/>
        <v>99.37</v>
      </c>
      <c r="DA6" s="21">
        <f t="shared" si="11"/>
        <v>99.47</v>
      </c>
      <c r="DB6" s="21">
        <f t="shared" si="11"/>
        <v>99.56</v>
      </c>
      <c r="DC6" s="21">
        <f t="shared" si="11"/>
        <v>93.86</v>
      </c>
      <c r="DD6" s="21">
        <f t="shared" si="11"/>
        <v>93.96</v>
      </c>
      <c r="DE6" s="21">
        <f t="shared" si="11"/>
        <v>94.06</v>
      </c>
      <c r="DF6" s="21">
        <f t="shared" si="11"/>
        <v>94.41</v>
      </c>
      <c r="DG6" s="21">
        <f t="shared" si="11"/>
        <v>94.43</v>
      </c>
      <c r="DH6" s="20" t="str">
        <f>IF(DH7="","",IF(DH7="-","【-】","【"&amp;SUBSTITUTE(TEXT(DH7,"#,##0.00"),"-","△")&amp;"】"))</f>
        <v>【95.72】</v>
      </c>
      <c r="DI6" s="21">
        <f>IF(DI7="",NA(),DI7)</f>
        <v>49.11</v>
      </c>
      <c r="DJ6" s="21">
        <f t="shared" ref="DJ6:DR6" si="12">IF(DJ7="",NA(),DJ7)</f>
        <v>50.79</v>
      </c>
      <c r="DK6" s="21">
        <f t="shared" si="12"/>
        <v>52.55</v>
      </c>
      <c r="DL6" s="21">
        <f t="shared" si="12"/>
        <v>54.22</v>
      </c>
      <c r="DM6" s="21">
        <f t="shared" si="12"/>
        <v>55.72</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6.08</v>
      </c>
      <c r="DU6" s="21">
        <f t="shared" ref="DU6:EC6" si="13">IF(DU7="",NA(),DU7)</f>
        <v>6.73</v>
      </c>
      <c r="DV6" s="21">
        <f t="shared" si="13"/>
        <v>7.55</v>
      </c>
      <c r="DW6" s="21">
        <f t="shared" si="13"/>
        <v>9.06</v>
      </c>
      <c r="DX6" s="21">
        <f t="shared" si="13"/>
        <v>9.58</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0.31</v>
      </c>
      <c r="EF6" s="21">
        <f t="shared" ref="EF6:EN6" si="14">IF(EF7="",NA(),EF7)</f>
        <v>0.35</v>
      </c>
      <c r="EG6" s="21">
        <f t="shared" si="14"/>
        <v>0.27</v>
      </c>
      <c r="EH6" s="21">
        <f t="shared" si="14"/>
        <v>0.34</v>
      </c>
      <c r="EI6" s="21">
        <f t="shared" si="14"/>
        <v>0.21</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192015</v>
      </c>
      <c r="D7" s="23">
        <v>46</v>
      </c>
      <c r="E7" s="23">
        <v>17</v>
      </c>
      <c r="F7" s="23">
        <v>1</v>
      </c>
      <c r="G7" s="23">
        <v>0</v>
      </c>
      <c r="H7" s="23" t="s">
        <v>96</v>
      </c>
      <c r="I7" s="23" t="s">
        <v>97</v>
      </c>
      <c r="J7" s="23" t="s">
        <v>98</v>
      </c>
      <c r="K7" s="23" t="s">
        <v>99</v>
      </c>
      <c r="L7" s="23" t="s">
        <v>100</v>
      </c>
      <c r="M7" s="23" t="s">
        <v>101</v>
      </c>
      <c r="N7" s="24" t="s">
        <v>102</v>
      </c>
      <c r="O7" s="24">
        <v>65.69</v>
      </c>
      <c r="P7" s="24">
        <v>82.66</v>
      </c>
      <c r="Q7" s="24">
        <v>62.12</v>
      </c>
      <c r="R7" s="24">
        <v>2431</v>
      </c>
      <c r="S7" s="24">
        <v>186249</v>
      </c>
      <c r="T7" s="24">
        <v>212.47</v>
      </c>
      <c r="U7" s="24">
        <v>876.59</v>
      </c>
      <c r="V7" s="24">
        <v>153550</v>
      </c>
      <c r="W7" s="24">
        <v>32.17</v>
      </c>
      <c r="X7" s="24">
        <v>4773.08</v>
      </c>
      <c r="Y7" s="24">
        <v>125.48</v>
      </c>
      <c r="Z7" s="24">
        <v>122.31</v>
      </c>
      <c r="AA7" s="24">
        <v>122.47</v>
      </c>
      <c r="AB7" s="24">
        <v>125.87</v>
      </c>
      <c r="AC7" s="24">
        <v>127.78</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43.24</v>
      </c>
      <c r="AV7" s="24">
        <v>43.66</v>
      </c>
      <c r="AW7" s="24">
        <v>54.55</v>
      </c>
      <c r="AX7" s="24">
        <v>57.64</v>
      </c>
      <c r="AY7" s="24">
        <v>73.31</v>
      </c>
      <c r="AZ7" s="24">
        <v>58.04</v>
      </c>
      <c r="BA7" s="24">
        <v>62.12</v>
      </c>
      <c r="BB7" s="24">
        <v>61.57</v>
      </c>
      <c r="BC7" s="24">
        <v>60.82</v>
      </c>
      <c r="BD7" s="24">
        <v>63.48</v>
      </c>
      <c r="BE7" s="24">
        <v>71.39</v>
      </c>
      <c r="BF7" s="24">
        <v>886.18</v>
      </c>
      <c r="BG7" s="24">
        <v>830.33</v>
      </c>
      <c r="BH7" s="24">
        <v>770.63</v>
      </c>
      <c r="BI7" s="24">
        <v>730.08</v>
      </c>
      <c r="BJ7" s="24">
        <v>693.05</v>
      </c>
      <c r="BK7" s="24">
        <v>917.29</v>
      </c>
      <c r="BL7" s="24">
        <v>875.53</v>
      </c>
      <c r="BM7" s="24">
        <v>867.39</v>
      </c>
      <c r="BN7" s="24">
        <v>920.83</v>
      </c>
      <c r="BO7" s="24">
        <v>874.02</v>
      </c>
      <c r="BP7" s="24">
        <v>669.11</v>
      </c>
      <c r="BQ7" s="24">
        <v>93.06</v>
      </c>
      <c r="BR7" s="24">
        <v>92.07</v>
      </c>
      <c r="BS7" s="24">
        <v>97.2</v>
      </c>
      <c r="BT7" s="24">
        <v>96.25</v>
      </c>
      <c r="BU7" s="24">
        <v>96.49</v>
      </c>
      <c r="BV7" s="24">
        <v>99.67</v>
      </c>
      <c r="BW7" s="24">
        <v>99.83</v>
      </c>
      <c r="BX7" s="24">
        <v>100.91</v>
      </c>
      <c r="BY7" s="24">
        <v>99.82</v>
      </c>
      <c r="BZ7" s="24">
        <v>100.32</v>
      </c>
      <c r="CA7" s="24">
        <v>99.73</v>
      </c>
      <c r="CB7" s="24">
        <v>157.56</v>
      </c>
      <c r="CC7" s="24">
        <v>158.44999999999999</v>
      </c>
      <c r="CD7" s="24">
        <v>150</v>
      </c>
      <c r="CE7" s="24">
        <v>150</v>
      </c>
      <c r="CF7" s="24">
        <v>150</v>
      </c>
      <c r="CG7" s="24">
        <v>159.6</v>
      </c>
      <c r="CH7" s="24">
        <v>158.94</v>
      </c>
      <c r="CI7" s="24">
        <v>158.04</v>
      </c>
      <c r="CJ7" s="24">
        <v>156.77000000000001</v>
      </c>
      <c r="CK7" s="24">
        <v>157.63999999999999</v>
      </c>
      <c r="CL7" s="24">
        <v>134.97999999999999</v>
      </c>
      <c r="CM7" s="24">
        <v>75.41</v>
      </c>
      <c r="CN7" s="24">
        <v>84.98</v>
      </c>
      <c r="CO7" s="24">
        <v>85.94</v>
      </c>
      <c r="CP7" s="24">
        <v>87.93</v>
      </c>
      <c r="CQ7" s="24">
        <v>82.54</v>
      </c>
      <c r="CR7" s="24">
        <v>66.34</v>
      </c>
      <c r="CS7" s="24">
        <v>67.069999999999993</v>
      </c>
      <c r="CT7" s="24">
        <v>66.78</v>
      </c>
      <c r="CU7" s="24">
        <v>67</v>
      </c>
      <c r="CV7" s="24">
        <v>66.650000000000006</v>
      </c>
      <c r="CW7" s="24">
        <v>59.99</v>
      </c>
      <c r="CX7" s="24">
        <v>99.21</v>
      </c>
      <c r="CY7" s="24">
        <v>99.2</v>
      </c>
      <c r="CZ7" s="24">
        <v>99.37</v>
      </c>
      <c r="DA7" s="24">
        <v>99.47</v>
      </c>
      <c r="DB7" s="24">
        <v>99.56</v>
      </c>
      <c r="DC7" s="24">
        <v>93.86</v>
      </c>
      <c r="DD7" s="24">
        <v>93.96</v>
      </c>
      <c r="DE7" s="24">
        <v>94.06</v>
      </c>
      <c r="DF7" s="24">
        <v>94.41</v>
      </c>
      <c r="DG7" s="24">
        <v>94.43</v>
      </c>
      <c r="DH7" s="24">
        <v>95.72</v>
      </c>
      <c r="DI7" s="24">
        <v>49.11</v>
      </c>
      <c r="DJ7" s="24">
        <v>50.79</v>
      </c>
      <c r="DK7" s="24">
        <v>52.55</v>
      </c>
      <c r="DL7" s="24">
        <v>54.22</v>
      </c>
      <c r="DM7" s="24">
        <v>55.72</v>
      </c>
      <c r="DN7" s="24">
        <v>31.19</v>
      </c>
      <c r="DO7" s="24">
        <v>33.090000000000003</v>
      </c>
      <c r="DP7" s="24">
        <v>34.33</v>
      </c>
      <c r="DQ7" s="24">
        <v>34.15</v>
      </c>
      <c r="DR7" s="24">
        <v>35.53</v>
      </c>
      <c r="DS7" s="24">
        <v>38.17</v>
      </c>
      <c r="DT7" s="24">
        <v>6.08</v>
      </c>
      <c r="DU7" s="24">
        <v>6.73</v>
      </c>
      <c r="DV7" s="24">
        <v>7.55</v>
      </c>
      <c r="DW7" s="24">
        <v>9.06</v>
      </c>
      <c r="DX7" s="24">
        <v>9.58</v>
      </c>
      <c r="DY7" s="24">
        <v>4.3099999999999996</v>
      </c>
      <c r="DZ7" s="24">
        <v>5.04</v>
      </c>
      <c r="EA7" s="24">
        <v>5.1100000000000003</v>
      </c>
      <c r="EB7" s="24">
        <v>5.18</v>
      </c>
      <c r="EC7" s="24">
        <v>6.01</v>
      </c>
      <c r="ED7" s="24">
        <v>6.54</v>
      </c>
      <c r="EE7" s="24">
        <v>0.31</v>
      </c>
      <c r="EF7" s="24">
        <v>0.35</v>
      </c>
      <c r="EG7" s="24">
        <v>0.27</v>
      </c>
      <c r="EH7" s="24">
        <v>0.34</v>
      </c>
      <c r="EI7" s="24">
        <v>0.21</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J4022</cp:lastModifiedBy>
  <cp:lastPrinted>2023-02-03T03:59:55Z</cp:lastPrinted>
  <dcterms:created xsi:type="dcterms:W3CDTF">2023-01-12T23:30:19Z</dcterms:created>
  <dcterms:modified xsi:type="dcterms:W3CDTF">2023-02-03T04:09:37Z</dcterms:modified>
  <cp:category/>
</cp:coreProperties>
</file>