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4照会・依頼等\63 経営比較分析表\下水道\回答\回答【経営比較分析表】 - コピー\"/>
    </mc:Choice>
  </mc:AlternateContent>
  <workbookProtection workbookAlgorithmName="SHA-512" workbookHashValue="SPCD3pFTMb+ANGe3iqhVlfwG3f5eynIVC+7V5qZ4HBf5GKIVYQRjs2p30yKL4FJvF1dINygS66666boJPxpraQ==" workbookSaltValue="6o7NzhQUBrG3cgmAbqKNo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<sst xmlns="http://schemas.openxmlformats.org/spreadsheetml/2006/main" count="231" uniqueCount="116">
  <si>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</si>
  <si>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</si>
  <si>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</si>
  <si>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</si>
  <si>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</si>
  <si>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</si>
  <si>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</si>
  <si>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</si>
  <si>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</si>
  <si>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</si>
  <si>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</si>
  <si>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</si>
  <si>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</si>
  <si>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</si>
  <si>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</si>
  <si>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</si>
  <si>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</si>
  <si>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</si>
  <si>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</si>
  <si>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</si>
  <si>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</si>
  <si>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</si>
  <si>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</si>
  <si>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</si>
  <si>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</si>
  <si>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</si>
  <si>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</si>
  <si>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</si>
  <si>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</si>
  <si>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</si>
  <si>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</si>
  <si>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</si>
  <si>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</si>
  <si>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</si>
  <si>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</si>
  <si>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</si>
  <si>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</si>
  <si>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</si>
  <si>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</si>
  <si>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</si>
  <si>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</si>
  <si>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</si>
  <si>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</si>
  <si>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</si>
  <si>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</si>
  <si>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</si>
  <si>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</si>
  <si>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</si>
  <si>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</si>
  <si>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</si>
  <si>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</si>
  <si>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</si>
  <si>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</si>
  <si>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</si>
  <si>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</si>
  <si>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</si>
  <si>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</si>
  <si>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</si>
  <si>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</si>
  <si>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</si>
  <si>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</si>
  <si>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</si>
  <si>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</si>
  <si>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</si>
  <si>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</si>
  <si>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</si>
  <si>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</si>
  <si>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</si>
  <si>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</si>
  <si>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</si>
  <si>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</si>
  <si>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</si>
  <si>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</si>
  <si>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</si>
  <si>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</si>
  <si>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</si>
  <si>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</si>
  <si>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</si>
  <si>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</si>
  <si>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</si>
  <si>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</si>
  <si>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</si>
  <si>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</si>
  <si>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</si>
  <si>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</si>
  <si>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</si>
  <si>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</si>
  <si>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</si>
  <si>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</si>
  <si>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</si>
  <si>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</si>
  <si>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</si>
  <si>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</si>
  <si>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</si>
  <si>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</si>
  <si>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</si>
  <si>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</si>
  <si>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</si>
  <si>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</si>
  <si>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</si>
  <si>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</si>
  <si>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</si>
  <si>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</si>
  <si>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</si>
  <si>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</si>
  <si>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</si>
  <si>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</si>
  <si>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</si>
  <si>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</si>
  <si>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</si>
  <si>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</si>
  <si>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</si>
  <si>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</si>
  <si>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有形固定資産減価償却率は、前年度と比較して上昇し、類似団体の平均と比較しても高い数値となっている。
管渠改善率は、法定耐用年数を経過した管渠がなく、改善を必要とする管渠が少ないため、類似団体と比較し低い数値となっている。
今後においても、「甲府市公共下水道ストックマネジメント計画」等に基づき、施設の適切な維持管理を行うとともに、更新投資の最適化を図り、施設や管渠の改築を効果的に進めていく。</t>
    <rPh sb="21" eb="23">
      <t>ジョウショウ</t>
    </rPh>
    <rPh sb="25" eb="29">
      <t>ルイジダンタイ</t>
    </rPh>
    <rPh sb="30" eb="32">
      <t>ヘイキン</t>
    </rPh>
    <rPh sb="33" eb="35">
      <t>ヒカク</t>
    </rPh>
    <rPh sb="38" eb="39">
      <t>タカ</t>
    </rPh>
    <rPh sb="40" eb="42">
      <t>スウチ</t>
    </rPh>
    <phoneticPr fontId="4"/>
  </si>
  <si>
    <t>経常収支比率は、前年度と比較して上昇し、引き続き100％を上回っていることから使用料収入等により維持管理費や支払利息等の費用を賄えている。類似団体の平均と比較しても高い数値であり、安定した経営状況を維持している。
流動比率は、前年度と比較して大きく低下し、類似団体の平均と比較しても低い数値である。短期的な債務に対しては、下水道使用料収入や一般会計繰入金・国庫補助金等で賄うことができ、支払能力は確保できている。
企業債残高対事業規模比率は、企業債残高が影響し、前年度とほぼ変わらず高い数値である。
経費回収率および汚水処理原価に大きな増減はない。
施設利用率は、類似団体の平均と比較しても高い数値となっており、処理量に合った施設能力・規模といえる。
水洗化率は、前年度と比較して上昇し、類似団体の平均と比較しても高い数値となっている。今後も効果的な普及活動を進め、水洗化率の向上を図る。</t>
    <rPh sb="16" eb="18">
      <t>ジョウショウ</t>
    </rPh>
    <rPh sb="113" eb="116">
      <t>ゼンネンド</t>
    </rPh>
    <rPh sb="117" eb="119">
      <t>ヒカク</t>
    </rPh>
    <rPh sb="121" eb="122">
      <t>オオ</t>
    </rPh>
    <rPh sb="124" eb="126">
      <t>テイカ</t>
    </rPh>
    <rPh sb="133" eb="135">
      <t>ヘイキン</t>
    </rPh>
    <rPh sb="136" eb="138">
      <t>ヒカク</t>
    </rPh>
    <rPh sb="141" eb="142">
      <t>ヒク</t>
    </rPh>
    <rPh sb="143" eb="145">
      <t>スウチ</t>
    </rPh>
    <rPh sb="243" eb="245">
      <t>スウチ</t>
    </rPh>
    <rPh sb="282" eb="286">
      <t>ルイジダンタイ</t>
    </rPh>
    <rPh sb="287" eb="289">
      <t>ヘイキン</t>
    </rPh>
    <rPh sb="290" eb="292">
      <t>ヒカク</t>
    </rPh>
    <rPh sb="295" eb="296">
      <t>タカ</t>
    </rPh>
    <rPh sb="297" eb="299">
      <t>スウチ</t>
    </rPh>
    <rPh sb="340" eb="342">
      <t>ジョウショウ</t>
    </rPh>
    <phoneticPr fontId="4"/>
  </si>
  <si>
    <t>本市の下水道事業は、人口減少や施設整備に要する経費の増加による厳しい経営状況のなか、経営戦略に基づく事業を着実に進め、経営の改善に努めてきた。
そのため、経常収支比率及び経費回収率等の指標からは、経営の健全性・効率性が継続的に確保されていると判断できる。
世界情勢の変化により物価高騰が進み、厳しい経営状況が見込まれる中においても、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t>
    <rPh sb="90" eb="91">
      <t>トウ</t>
    </rPh>
    <rPh sb="98" eb="100">
      <t>ケイエイ</t>
    </rPh>
    <rPh sb="101" eb="104">
      <t>ケンゼンセイ</t>
    </rPh>
    <rPh sb="105" eb="108">
      <t>コウリツセイ</t>
    </rPh>
    <rPh sb="109" eb="112">
      <t>ケイゾクテキ</t>
    </rPh>
    <rPh sb="113" eb="115">
      <t>カクホ</t>
    </rPh>
    <rPh sb="121" eb="123">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</si>
</sst>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84D4-4D43-8484-1F404E7247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4D4-4D43-8484-1F404E7247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77.290000000000006</c:v>
                </c:pt>
                <c:pt idx="1">
                  <c:v>76.44</c:v>
                </c:pt>
                <c:pt idx="2">
                  <c:v>77.040000000000006</c:v>
                </c:pt>
                <c:pt idx="3">
                  <c:v>78.739999999999995</c:v>
                </c:pt>
                <c:pt idx="4">
                  <c:v>83.49</c:v>
                </c:pt>
              </c:numCache>
            </c:numRef>
          </c:val>
          <c:extLst>
            <c:ext xmlns:c16="http://schemas.microsoft.com/office/drawing/2014/chart" uri="{C3380CC4-5D6E-409C-BE32-E72D297353CC}">
              <c16:uniqueId val="{00000000-6D2F-4899-8AAC-6BF101BDD6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D2F-4899-8AAC-6BF101BDD6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91.19</c:v>
                </c:pt>
                <c:pt idx="1">
                  <c:v>91.18</c:v>
                </c:pt>
                <c:pt idx="2">
                  <c:v>92.94</c:v>
                </c:pt>
                <c:pt idx="3">
                  <c:v>94.43</c:v>
                </c:pt>
                <c:pt idx="4">
                  <c:v>94.94</c:v>
                </c:pt>
              </c:numCache>
            </c:numRef>
          </c:val>
          <c:extLst>
            <c:ext xmlns:c16="http://schemas.microsoft.com/office/drawing/2014/chart" uri="{C3380CC4-5D6E-409C-BE32-E72D297353CC}">
              <c16:uniqueId val="{00000000-2C8E-4755-8B41-2A72DBB11C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C8E-4755-8B41-2A72DBB11C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107.8</c:v>
                </c:pt>
                <c:pt idx="1">
                  <c:v>110.85</c:v>
                </c:pt>
                <c:pt idx="2">
                  <c:v>108.26</c:v>
                </c:pt>
                <c:pt idx="3">
                  <c:v>108.41</c:v>
                </c:pt>
                <c:pt idx="4">
                  <c:v>109.29</c:v>
                </c:pt>
              </c:numCache>
            </c:numRef>
          </c:val>
          <c:extLst>
            <c:ext xmlns:c16="http://schemas.microsoft.com/office/drawing/2014/chart" uri="{C3380CC4-5D6E-409C-BE32-E72D297353CC}">
              <c16:uniqueId val="{00000000-3C46-4715-A3E8-166FF71443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3C46-4715-A3E8-166FF71443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20.53</c:v>
                </c:pt>
                <c:pt idx="1">
                  <c:v>22.01</c:v>
                </c:pt>
                <c:pt idx="2">
                  <c:v>23.82</c:v>
                </c:pt>
                <c:pt idx="3">
                  <c:v>25.39</c:v>
                </c:pt>
                <c:pt idx="4">
                  <c:v>26.94</c:v>
                </c:pt>
              </c:numCache>
            </c:numRef>
          </c:val>
          <c:extLst>
            <c:ext xmlns:c16="http://schemas.microsoft.com/office/drawing/2014/chart" uri="{C3380CC4-5D6E-409C-BE32-E72D297353CC}">
              <c16:uniqueId val="{00000000-3B3E-481E-B3EF-48D7D910B0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3B3E-481E-B3EF-48D7D910B0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3-48EC-AC7C-8C4EE4864C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8573-48EC-AC7C-8C4EE4864C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8-42EC-BEB1-21988FD5A1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7358-42EC-BEB1-21988FD5A1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82.82</c:v>
                </c:pt>
                <c:pt idx="1">
                  <c:v>84.13</c:v>
                </c:pt>
                <c:pt idx="2">
                  <c:v>72.02</c:v>
                </c:pt>
                <c:pt idx="3">
                  <c:v>44.38</c:v>
                </c:pt>
                <c:pt idx="4">
                  <c:v>22.24</c:v>
                </c:pt>
              </c:numCache>
            </c:numRef>
          </c:val>
          <c:extLst>
            <c:ext xmlns:c16="http://schemas.microsoft.com/office/drawing/2014/chart" uri="{C3380CC4-5D6E-409C-BE32-E72D297353CC}">
              <c16:uniqueId val="{00000000-D055-431D-A583-CDF59893EF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D055-431D-A583-CDF59893EF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2110.84</c:v>
                </c:pt>
                <c:pt idx="1">
                  <c:v>2085.17</c:v>
                </c:pt>
                <c:pt idx="2">
                  <c:v>2091.02</c:v>
                </c:pt>
                <c:pt idx="3">
                  <c:v>2109.59</c:v>
                </c:pt>
                <c:pt idx="4">
                  <c:v>2078.4</c:v>
                </c:pt>
              </c:numCache>
            </c:numRef>
          </c:val>
          <c:extLst>
            <c:ext xmlns:c16="http://schemas.microsoft.com/office/drawing/2014/chart" uri="{C3380CC4-5D6E-409C-BE32-E72D297353CC}">
              <c16:uniqueId val="{00000000-C731-48CF-8773-6625BA4E8C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731-48CF-8773-6625BA4E8C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97.88</c:v>
                </c:pt>
                <c:pt idx="1">
                  <c:v>111.5</c:v>
                </c:pt>
                <c:pt idx="2">
                  <c:v>100</c:v>
                </c:pt>
                <c:pt idx="3">
                  <c:v>100</c:v>
                </c:pt>
                <c:pt idx="4">
                  <c:v>100</c:v>
                </c:pt>
              </c:numCache>
            </c:numRef>
          </c:val>
          <c:extLst>
            <c:ext xmlns:c16="http://schemas.microsoft.com/office/drawing/2014/chart" uri="{C3380CC4-5D6E-409C-BE32-E72D297353CC}">
              <c16:uniqueId val="{00000000-4266-4979-85AA-88CE8BD3F7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266-4979-85AA-88CE8BD3F7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176.48</c:v>
                </c:pt>
                <c:pt idx="1">
                  <c:v>154.99</c:v>
                </c:pt>
                <c:pt idx="2">
                  <c:v>171.03</c:v>
                </c:pt>
                <c:pt idx="3">
                  <c:v>169.02</c:v>
                </c:pt>
                <c:pt idx="4">
                  <c:v>170.58</c:v>
                </c:pt>
              </c:numCache>
            </c:numRef>
          </c:val>
          <c:extLst>
            <c:ext xmlns:c16="http://schemas.microsoft.com/office/drawing/2014/chart" uri="{C3380CC4-5D6E-409C-BE32-E72D297353CC}">
              <c16:uniqueId val="{00000000-76FB-4270-844C-F1E1615677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6FB-4270-844C-F1E1615677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甲府市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186249</v>
      </c>
      <c r="AM8" s="45"/>
      <c r="AN8" s="45"/>
      <c r="AO8" s="45"/>
      <c r="AP8" s="45"/>
      <c r="AQ8" s="45"/>
      <c r="AR8" s="45"/>
      <c r="AS8" s="45"/>
      <c r="AT8" s="46">
        <f>データ!T6</f>
        <v>212.47</v>
      </c>
      <c r="AU8" s="46"/>
      <c r="AV8" s="46"/>
      <c r="AW8" s="46"/>
      <c r="AX8" s="46"/>
      <c r="AY8" s="46"/>
      <c r="AZ8" s="46"/>
      <c r="BA8" s="46"/>
      <c r="BB8" s="46">
        <f>データ!U6</f>
        <v>876.59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44.13</v>
      </c>
      <c r="J10" s="46"/>
      <c r="K10" s="46"/>
      <c r="L10" s="46"/>
      <c r="M10" s="46"/>
      <c r="N10" s="46"/>
      <c r="O10" s="46"/>
      <c r="P10" s="46">
        <f>データ!P6</f>
        <v>14.3</v>
      </c>
      <c r="Q10" s="46"/>
      <c r="R10" s="46"/>
      <c r="S10" s="46"/>
      <c r="T10" s="46"/>
      <c r="U10" s="46"/>
      <c r="V10" s="46"/>
      <c r="W10" s="46">
        <f>データ!Q6</f>
        <v>41.42</v>
      </c>
      <c r="X10" s="46"/>
      <c r="Y10" s="46"/>
      <c r="Z10" s="46"/>
      <c r="AA10" s="46"/>
      <c r="AB10" s="46"/>
      <c r="AC10" s="46"/>
      <c r="AD10" s="45">
        <f>データ!R6</f>
        <v>2431</v>
      </c>
      <c r="AE10" s="45"/>
      <c r="AF10" s="45"/>
      <c r="AG10" s="45"/>
      <c r="AH10" s="45"/>
      <c r="AI10" s="45"/>
      <c r="AJ10" s="45"/>
      <c r="AK10" s="2"/>
      <c r="AL10" s="45">
        <f>データ!V6</f>
        <v>26557</v>
      </c>
      <c r="AM10" s="45"/>
      <c r="AN10" s="45"/>
      <c r="AO10" s="45"/>
      <c r="AP10" s="45"/>
      <c r="AQ10" s="45"/>
      <c r="AR10" s="45"/>
      <c r="AS10" s="45"/>
      <c r="AT10" s="46">
        <f>データ!W6</f>
        <v>8.58</v>
      </c>
      <c r="AU10" s="46"/>
      <c r="AV10" s="46"/>
      <c r="AW10" s="46"/>
      <c r="AX10" s="46"/>
      <c r="AY10" s="46"/>
      <c r="AZ10" s="46"/>
      <c r="BA10" s="46"/>
      <c r="BB10" s="46">
        <f>データ!X6</f>
        <v>3095.22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6ZcvEE5qb6Mvqgl23DRbah0DFkm07w4amxIdZ7NSyqHjF3GhsPiOsYGmYYys0UzxiW6Llzgbb/WtKIzHuAGpiA==" saltValue="bjqrzm8AM8ejhMk0JOjK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192015</v>
      </c>
      <c r="D6" s="19">
        <f t="shared" si="3"/>
        <v>46</v>
      </c>
      <c r="E6" s="19">
        <f t="shared" si="3"/>
        <v>17</v>
      </c>
      <c r="F6" s="19">
        <f t="shared" si="3"/>
        <v>4</v>
      </c>
      <c r="G6" s="19">
        <f t="shared" si="3"/>
        <v>0</v>
      </c>
      <c r="H6" s="19" t="str">
        <f t="shared" si="3"/>
        <v>山梨県　甲府市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44.13</v>
      </c>
      <c r="P6" s="20">
        <f t="shared" si="3"/>
        <v>14.3</v>
      </c>
      <c r="Q6" s="20">
        <f t="shared" si="3"/>
        <v>41.42</v>
      </c>
      <c r="R6" s="20">
        <f t="shared" si="3"/>
        <v>2431</v>
      </c>
      <c r="S6" s="20">
        <f t="shared" si="3"/>
        <v>186249</v>
      </c>
      <c r="T6" s="20">
        <f t="shared" si="3"/>
        <v>212.47</v>
      </c>
      <c r="U6" s="20">
        <f t="shared" si="3"/>
        <v>876.59</v>
      </c>
      <c r="V6" s="20">
        <f t="shared" si="3"/>
        <v>26557</v>
      </c>
      <c r="W6" s="20">
        <f t="shared" si="3"/>
        <v>8.58</v>
      </c>
      <c r="X6" s="20">
        <f t="shared" si="3"/>
        <v>3095.22</v>
      </c>
      <c r="Y6" s="21">
        <f>IF(Y7="",NA(),Y7)</f>
        <v>107.8</v>
      </c>
      <c r="Z6" s="21">
        <f t="shared" ref="Z6:AH6" si="4">IF(Z7="",NA(),Z7)</f>
        <v>110.85</v>
      </c>
      <c r="AA6" s="21">
        <f t="shared" si="4"/>
        <v>108.26</v>
      </c>
      <c r="AB6" s="21">
        <f t="shared" si="4"/>
        <v>108.41</v>
      </c>
      <c r="AC6" s="21">
        <f t="shared" si="4"/>
        <v>109.29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82.82</v>
      </c>
      <c r="AV6" s="21">
        <f t="shared" ref="AV6:BD6" si="6">IF(AV7="",NA(),AV7)</f>
        <v>84.13</v>
      </c>
      <c r="AW6" s="21">
        <f t="shared" si="6"/>
        <v>72.02</v>
      </c>
      <c r="AX6" s="21">
        <f t="shared" si="6"/>
        <v>44.38</v>
      </c>
      <c r="AY6" s="21">
        <f t="shared" si="6"/>
        <v>22.24</v>
      </c>
      <c r="AZ6" s="21">
        <f t="shared" si="6"/>
        <v>47.44</v>
      </c>
      <c r="BA6" s="21">
        <f t="shared" si="6"/>
        <v>49.18</v>
      </c>
      <c r="BB6" s="21">
        <f t="shared" si="6"/>
        <v>47.72</v>
      </c>
      <c r="BC6" s="21">
        <f t="shared" si="6"/>
        <v>44.24</v>
      </c>
      <c r="BD6" s="21">
        <f t="shared" si="6"/>
        <v>43.07</v>
      </c>
      <c r="BE6" s="20" t="str">
        <f>IF(BE7="","",IF(BE7="-","【-】","【"&amp;SUBSTITUTE(TEXT(BE7,"#,##0.00"),"-","△")&amp;"】"))</f>
        <v>【44.07】</v>
      </c>
      <c r="BF6" s="21">
        <f>IF(BF7="",NA(),BF7)</f>
        <v>2110.84</v>
      </c>
      <c r="BG6" s="21">
        <f t="shared" ref="BG6:BO6" si="7">IF(BG7="",NA(),BG7)</f>
        <v>2085.17</v>
      </c>
      <c r="BH6" s="21">
        <f t="shared" si="7"/>
        <v>2091.02</v>
      </c>
      <c r="BI6" s="21">
        <f t="shared" si="7"/>
        <v>2109.59</v>
      </c>
      <c r="BJ6" s="21">
        <f t="shared" si="7"/>
        <v>2078.4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97.88</v>
      </c>
      <c r="BR6" s="21">
        <f t="shared" ref="BR6:BZ6" si="8">IF(BR7="",NA(),BR7)</f>
        <v>111.5</v>
      </c>
      <c r="BS6" s="21">
        <f t="shared" si="8"/>
        <v>100</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176.48</v>
      </c>
      <c r="CC6" s="21">
        <f t="shared" ref="CC6:CK6" si="9">IF(CC7="",NA(),CC7)</f>
        <v>154.99</v>
      </c>
      <c r="CD6" s="21">
        <f t="shared" si="9"/>
        <v>171.03</v>
      </c>
      <c r="CE6" s="21">
        <f t="shared" si="9"/>
        <v>169.02</v>
      </c>
      <c r="CF6" s="21">
        <f t="shared" si="9"/>
        <v>170.58</v>
      </c>
      <c r="CG6" s="21">
        <f t="shared" si="9"/>
        <v>221.81</v>
      </c>
      <c r="CH6" s="21">
        <f t="shared" si="9"/>
        <v>230.02</v>
      </c>
      <c r="CI6" s="21">
        <f t="shared" si="9"/>
        <v>228.47</v>
      </c>
      <c r="CJ6" s="21">
        <f t="shared" si="9"/>
        <v>224.88</v>
      </c>
      <c r="CK6" s="21">
        <f t="shared" si="9"/>
        <v>228.64</v>
      </c>
      <c r="CL6" s="20" t="str">
        <f>IF(CL7="","",IF(CL7="-","【-】","【"&amp;SUBSTITUTE(TEXT(CL7,"#,##0.00"),"-","△")&amp;"】"))</f>
        <v>【216.39】</v>
      </c>
      <c r="CM6" s="21">
        <f>IF(CM7="",NA(),CM7)</f>
        <v>77.290000000000006</v>
      </c>
      <c r="CN6" s="21">
        <f t="shared" ref="CN6:CV6" si="10">IF(CN7="",NA(),CN7)</f>
        <v>76.44</v>
      </c>
      <c r="CO6" s="21">
        <f t="shared" si="10"/>
        <v>77.040000000000006</v>
      </c>
      <c r="CP6" s="21">
        <f t="shared" si="10"/>
        <v>78.739999999999995</v>
      </c>
      <c r="CQ6" s="21">
        <f t="shared" si="10"/>
        <v>83.49</v>
      </c>
      <c r="CR6" s="21">
        <f t="shared" si="10"/>
        <v>43.36</v>
      </c>
      <c r="CS6" s="21">
        <f t="shared" si="10"/>
        <v>42.56</v>
      </c>
      <c r="CT6" s="21">
        <f t="shared" si="10"/>
        <v>42.47</v>
      </c>
      <c r="CU6" s="21">
        <f t="shared" si="10"/>
        <v>42.4</v>
      </c>
      <c r="CV6" s="21">
        <f t="shared" si="10"/>
        <v>42.28</v>
      </c>
      <c r="CW6" s="20" t="str">
        <f>IF(CW7="","",IF(CW7="-","【-】","【"&amp;SUBSTITUTE(TEXT(CW7,"#,##0.00"),"-","△")&amp;"】"))</f>
        <v>【42.57】</v>
      </c>
      <c r="CX6" s="21">
        <f>IF(CX7="",NA(),CX7)</f>
        <v>91.19</v>
      </c>
      <c r="CY6" s="21">
        <f t="shared" ref="CY6:DG6" si="11">IF(CY7="",NA(),CY7)</f>
        <v>91.18</v>
      </c>
      <c r="CZ6" s="21">
        <f t="shared" si="11"/>
        <v>92.94</v>
      </c>
      <c r="DA6" s="21">
        <f t="shared" si="11"/>
        <v>94.43</v>
      </c>
      <c r="DB6" s="21">
        <f t="shared" si="11"/>
        <v>94.94</v>
      </c>
      <c r="DC6" s="21">
        <f t="shared" si="11"/>
        <v>83.06</v>
      </c>
      <c r="DD6" s="21">
        <f t="shared" si="11"/>
        <v>83.32</v>
      </c>
      <c r="DE6" s="21">
        <f t="shared" si="11"/>
        <v>83.75</v>
      </c>
      <c r="DF6" s="21">
        <f t="shared" si="11"/>
        <v>84.19</v>
      </c>
      <c r="DG6" s="21">
        <f t="shared" si="11"/>
        <v>84.34</v>
      </c>
      <c r="DH6" s="20" t="str">
        <f>IF(DH7="","",IF(DH7="-","【-】","【"&amp;SUBSTITUTE(TEXT(DH7,"#,##0.00"),"-","△")&amp;"】"))</f>
        <v>【85.24】</v>
      </c>
      <c r="DI6" s="21">
        <f>IF(DI7="",NA(),DI7)</f>
        <v>20.53</v>
      </c>
      <c r="DJ6" s="21">
        <f t="shared" ref="DJ6:DR6" si="12">IF(DJ7="",NA(),DJ7)</f>
        <v>22.01</v>
      </c>
      <c r="DK6" s="21">
        <f t="shared" si="12"/>
        <v>23.82</v>
      </c>
      <c r="DL6" s="21">
        <f t="shared" si="12"/>
        <v>25.39</v>
      </c>
      <c r="DM6" s="21">
        <f t="shared" si="12"/>
        <v>26.94</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0.01</v>
      </c>
      <c r="EF6" s="21">
        <f t="shared" ref="EF6:EN6" si="14">IF(EF7="",NA(),EF7)</f>
        <v>0.01</v>
      </c>
      <c r="EG6" s="21">
        <f t="shared" si="14"/>
        <v>0.01</v>
      </c>
      <c r="EH6" s="21">
        <f t="shared" si="14"/>
        <v>0.01</v>
      </c>
      <c r="EI6" s="21">
        <f t="shared" si="14"/>
        <v>0.01</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192015</v>
      </c>
      <c r="D7" s="23">
        <v>46</v>
      </c>
      <c r="E7" s="23">
        <v>17</v>
      </c>
      <c r="F7" s="23">
        <v>4</v>
      </c>
      <c r="G7" s="23">
        <v>0</v>
      </c>
      <c r="H7" s="23" t="s">
        <v>96</v>
      </c>
      <c r="I7" s="23" t="s">
        <v>97</v>
      </c>
      <c r="J7" s="23" t="s">
        <v>98</v>
      </c>
      <c r="K7" s="23" t="s">
        <v>99</v>
      </c>
      <c r="L7" s="23" t="s">
        <v>100</v>
      </c>
      <c r="M7" s="23" t="s">
        <v>101</v>
      </c>
      <c r="N7" s="24" t="s">
        <v>102</v>
      </c>
      <c r="O7" s="24">
        <v>44.13</v>
      </c>
      <c r="P7" s="24">
        <v>14.3</v>
      </c>
      <c r="Q7" s="24">
        <v>41.42</v>
      </c>
      <c r="R7" s="24">
        <v>2431</v>
      </c>
      <c r="S7" s="24">
        <v>186249</v>
      </c>
      <c r="T7" s="24">
        <v>212.47</v>
      </c>
      <c r="U7" s="24">
        <v>876.59</v>
      </c>
      <c r="V7" s="24">
        <v>26557</v>
      </c>
      <c r="W7" s="24">
        <v>8.58</v>
      </c>
      <c r="X7" s="24">
        <v>3095.22</v>
      </c>
      <c r="Y7" s="24">
        <v>107.8</v>
      </c>
      <c r="Z7" s="24">
        <v>110.85</v>
      </c>
      <c r="AA7" s="24">
        <v>108.26</v>
      </c>
      <c r="AB7" s="24">
        <v>108.41</v>
      </c>
      <c r="AC7" s="24">
        <v>109.29</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82.82</v>
      </c>
      <c r="AV7" s="24">
        <v>84.13</v>
      </c>
      <c r="AW7" s="24">
        <v>72.02</v>
      </c>
      <c r="AX7" s="24">
        <v>44.38</v>
      </c>
      <c r="AY7" s="24">
        <v>22.24</v>
      </c>
      <c r="AZ7" s="24">
        <v>47.44</v>
      </c>
      <c r="BA7" s="24">
        <v>49.18</v>
      </c>
      <c r="BB7" s="24">
        <v>47.72</v>
      </c>
      <c r="BC7" s="24">
        <v>44.24</v>
      </c>
      <c r="BD7" s="24">
        <v>43.07</v>
      </c>
      <c r="BE7" s="24">
        <v>44.07</v>
      </c>
      <c r="BF7" s="24">
        <v>2110.84</v>
      </c>
      <c r="BG7" s="24">
        <v>2085.17</v>
      </c>
      <c r="BH7" s="24">
        <v>2091.02</v>
      </c>
      <c r="BI7" s="24">
        <v>2109.59</v>
      </c>
      <c r="BJ7" s="24">
        <v>2078.4</v>
      </c>
      <c r="BK7" s="24">
        <v>1243.71</v>
      </c>
      <c r="BL7" s="24">
        <v>1194.1500000000001</v>
      </c>
      <c r="BM7" s="24">
        <v>1206.79</v>
      </c>
      <c r="BN7" s="24">
        <v>1258.43</v>
      </c>
      <c r="BO7" s="24">
        <v>1163.75</v>
      </c>
      <c r="BP7" s="24">
        <v>1201.79</v>
      </c>
      <c r="BQ7" s="24">
        <v>97.88</v>
      </c>
      <c r="BR7" s="24">
        <v>111.5</v>
      </c>
      <c r="BS7" s="24">
        <v>100</v>
      </c>
      <c r="BT7" s="24">
        <v>100</v>
      </c>
      <c r="BU7" s="24">
        <v>100</v>
      </c>
      <c r="BV7" s="24">
        <v>74.3</v>
      </c>
      <c r="BW7" s="24">
        <v>72.260000000000005</v>
      </c>
      <c r="BX7" s="24">
        <v>71.84</v>
      </c>
      <c r="BY7" s="24">
        <v>73.36</v>
      </c>
      <c r="BZ7" s="24">
        <v>72.599999999999994</v>
      </c>
      <c r="CA7" s="24">
        <v>75.31</v>
      </c>
      <c r="CB7" s="24">
        <v>176.48</v>
      </c>
      <c r="CC7" s="24">
        <v>154.99</v>
      </c>
      <c r="CD7" s="24">
        <v>171.03</v>
      </c>
      <c r="CE7" s="24">
        <v>169.02</v>
      </c>
      <c r="CF7" s="24">
        <v>170.58</v>
      </c>
      <c r="CG7" s="24">
        <v>221.81</v>
      </c>
      <c r="CH7" s="24">
        <v>230.02</v>
      </c>
      <c r="CI7" s="24">
        <v>228.47</v>
      </c>
      <c r="CJ7" s="24">
        <v>224.88</v>
      </c>
      <c r="CK7" s="24">
        <v>228.64</v>
      </c>
      <c r="CL7" s="24">
        <v>216.39</v>
      </c>
      <c r="CM7" s="24">
        <v>77.290000000000006</v>
      </c>
      <c r="CN7" s="24">
        <v>76.44</v>
      </c>
      <c r="CO7" s="24">
        <v>77.040000000000006</v>
      </c>
      <c r="CP7" s="24">
        <v>78.739999999999995</v>
      </c>
      <c r="CQ7" s="24">
        <v>83.49</v>
      </c>
      <c r="CR7" s="24">
        <v>43.36</v>
      </c>
      <c r="CS7" s="24">
        <v>42.56</v>
      </c>
      <c r="CT7" s="24">
        <v>42.47</v>
      </c>
      <c r="CU7" s="24">
        <v>42.4</v>
      </c>
      <c r="CV7" s="24">
        <v>42.28</v>
      </c>
      <c r="CW7" s="24">
        <v>42.57</v>
      </c>
      <c r="CX7" s="24">
        <v>91.19</v>
      </c>
      <c r="CY7" s="24">
        <v>91.18</v>
      </c>
      <c r="CZ7" s="24">
        <v>92.94</v>
      </c>
      <c r="DA7" s="24">
        <v>94.43</v>
      </c>
      <c r="DB7" s="24">
        <v>94.94</v>
      </c>
      <c r="DC7" s="24">
        <v>83.06</v>
      </c>
      <c r="DD7" s="24">
        <v>83.32</v>
      </c>
      <c r="DE7" s="24">
        <v>83.75</v>
      </c>
      <c r="DF7" s="24">
        <v>84.19</v>
      </c>
      <c r="DG7" s="24">
        <v>84.34</v>
      </c>
      <c r="DH7" s="24">
        <v>85.24</v>
      </c>
      <c r="DI7" s="24">
        <v>20.53</v>
      </c>
      <c r="DJ7" s="24">
        <v>22.01</v>
      </c>
      <c r="DK7" s="24">
        <v>23.82</v>
      </c>
      <c r="DL7" s="24">
        <v>25.39</v>
      </c>
      <c r="DM7" s="24">
        <v>26.94</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0.01</v>
      </c>
      <c r="EF7" s="24">
        <v>0.01</v>
      </c>
      <c r="EG7" s="24">
        <v>0.01</v>
      </c>
      <c r="EH7" s="24">
        <v>0.01</v>
      </c>
      <c r="EI7" s="24">
        <v>0.01</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J4022</cp:lastModifiedBy>
  <cp:lastPrinted>2023-02-03T03:58:37Z</cp:lastPrinted>
  <dcterms:created xsi:type="dcterms:W3CDTF">2023-01-12T23:38:50Z</dcterms:created>
  <dcterms:modified xsi:type="dcterms:W3CDTF">2023-02-03T04:00:15Z</dcterms:modified>
  <cp:category/>
</cp:coreProperties>
</file>