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_経理係\01共通（経理係）\01照会・調査\R5照会・依頼等\85 経営比較分析表\02　回答\簡水\"/>
    </mc:Choice>
  </mc:AlternateContent>
  <workbookProtection workbookAlgorithmName="SHA-512" workbookHashValue="DaywUVNo9CDTRcOTS+b9jDCiz92aX4uVYwLHXO9wZ1elDjJxuHYc9kB1h4gGoy0xdIvjExBOLzMaBmI1YvM0uA==" workbookSaltValue="+Z3B8DzynI0NQsPkfgq8y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<sst xmlns="http://schemas.openxmlformats.org/spreadsheetml/2006/main" count="272" uniqueCount="114">
  <si>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</si>
  <si>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</si>
  <si>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</si>
  <si>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</si>
  <si>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</si>
  <si>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</si>
  <si>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</si>
  <si>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</si>
  <si>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</si>
  <si>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</si>
  <si>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</si>
  <si>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</si>
  <si>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</si>
  <si>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</si>
  <si>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</si>
  <si>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</si>
  <si>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</si>
  <si>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</si>
  <si>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</si>
  <si>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</si>
  <si>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</si>
  <si>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</si>
  <si>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</si>
  <si>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</si>
  <si>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</si>
  <si>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</si>
  <si>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</si>
  <si>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</si>
  <si>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</si>
  <si>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</si>
  <si>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</si>
  <si>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</si>
  <si>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</si>
  <si>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</si>
  <si>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</si>
  <si>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</si>
  <si>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</si>
  <si>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</si>
  <si>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</si>
  <si>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</si>
  <si>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</si>
  <si>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</si>
  <si>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</si>
  <si>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</si>
  <si>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</si>
  <si>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</si>
  <si>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</si>
  <si>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</si>
  <si>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</si>
  <si>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</si>
  <si>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</si>
  <si>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</si>
  <si>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</si>
  <si>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</si>
  <si>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</si>
  <si>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</si>
  <si>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</si>
  <si>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</si>
  <si>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</si>
  <si>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</si>
  <si>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</si>
  <si>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</si>
  <si>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</si>
  <si>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</si>
  <si>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</si>
  <si>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</si>
  <si>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</si>
  <si>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</si>
  <si>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</si>
  <si>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</si>
  <si>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</si>
  <si>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</si>
  <si>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</si>
  <si>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</si>
  <si>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</si>
  <si>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</si>
  <si>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</si>
  <si>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</si>
  <si>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</si>
  <si>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</si>
  <si>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</si>
  <si>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</si>
  <si>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</si>
  <si>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</si>
  <si>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</si>
  <si>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</si>
  <si>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</si>
  <si>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</si>
  <si>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</si>
  <si>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</si>
  <si>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</si>
  <si>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</si>
  <si>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</si>
  <si>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</si>
  <si>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</si>
  <si>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</si>
  <si>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</si>
  <si>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</si>
  <si>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</si>
  <si>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</si>
  <si>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</si>
  <si>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</si>
  <si>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</si>
  <si>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</si>
  <si>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</si>
  <si>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</si>
  <si>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</si>
  <si>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</si>
  <si>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</si>
  <si>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</si>
  <si>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</si>
  <si>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有形固定資産減価償却率は前年度に比べて上昇しているが、類似団体の平均値を下回っている。
管路経年化率は、前年度から横ばいで、類似団体の平均値を大きく上回っている。
管路更新率は、低い状態にあるが、財政状況を考慮するなかで、適正な規模での更新が必要である。</t>
    <rPh sb="0" eb="2">
      <t>ユウケイ</t>
    </rPh>
    <rPh sb="2" eb="4">
      <t>コテイ</t>
    </rPh>
    <rPh sb="4" eb="6">
      <t>シサン</t>
    </rPh>
    <rPh sb="6" eb="8">
      <t>ゲンカ</t>
    </rPh>
    <rPh sb="8" eb="10">
      <t>ショウキャク</t>
    </rPh>
    <rPh sb="10" eb="11">
      <t>リツ</t>
    </rPh>
    <rPh sb="12" eb="13">
      <t>ゼン</t>
    </rPh>
    <rPh sb="13" eb="14">
      <t>ネン</t>
    </rPh>
    <rPh sb="14" eb="15">
      <t>ド</t>
    </rPh>
    <rPh sb="16" eb="17">
      <t>クラ</t>
    </rPh>
    <rPh sb="19" eb="21">
      <t>ジョウショウ</t>
    </rPh>
    <rPh sb="27" eb="29">
      <t>ルイジ</t>
    </rPh>
    <rPh sb="29" eb="31">
      <t>ダンタイ</t>
    </rPh>
    <rPh sb="32" eb="35">
      <t>ヘイキンチ</t>
    </rPh>
    <rPh sb="36" eb="38">
      <t>シタマワ</t>
    </rPh>
    <rPh sb="44" eb="46">
      <t>カンロ</t>
    </rPh>
    <rPh sb="46" eb="48">
      <t>ケイネン</t>
    </rPh>
    <rPh sb="48" eb="49">
      <t>カ</t>
    </rPh>
    <rPh sb="49" eb="50">
      <t>リツ</t>
    </rPh>
    <rPh sb="52" eb="55">
      <t>ゼンネンド</t>
    </rPh>
    <rPh sb="57" eb="58">
      <t>ヨコ</t>
    </rPh>
    <rPh sb="62" eb="66">
      <t>ルイジダンタイ</t>
    </rPh>
    <rPh sb="67" eb="70">
      <t>ヘイキンチ</t>
    </rPh>
    <rPh sb="71" eb="72">
      <t>オオ</t>
    </rPh>
    <rPh sb="74" eb="76">
      <t>ウワマワ</t>
    </rPh>
    <rPh sb="82" eb="84">
      <t>カンロ</t>
    </rPh>
    <rPh sb="84" eb="86">
      <t>コウシン</t>
    </rPh>
    <rPh sb="86" eb="87">
      <t>リツ</t>
    </rPh>
    <rPh sb="89" eb="90">
      <t>ヒク</t>
    </rPh>
    <rPh sb="91" eb="93">
      <t>ジョウタイ</t>
    </rPh>
    <rPh sb="98" eb="100">
      <t>ザイセイ</t>
    </rPh>
    <rPh sb="100" eb="102">
      <t>ジョウキョウ</t>
    </rPh>
    <rPh sb="103" eb="105">
      <t>コウリョ</t>
    </rPh>
    <rPh sb="111" eb="113">
      <t>テキセイ</t>
    </rPh>
    <rPh sb="114" eb="116">
      <t>キボ</t>
    </rPh>
    <rPh sb="118" eb="120">
      <t>コウシン</t>
    </rPh>
    <rPh sb="121" eb="123">
      <t>ヒツヨウ</t>
    </rPh>
    <phoneticPr fontId="4"/>
  </si>
  <si>
    <t>本市の簡易水道等事業を取り巻く経営状況は大変厳しく、料金収入のみでは費用を賄えておらず、一般会計からの繰入金に頼る経営状況である。
今後は、過疎化に伴う料金収入の減少と、老朽施設への更新投資の増加により益々厳しさを増していくことが想定されるなかで、経常収支比率等の改善や累積欠損金比率の解消に向け、令和2年度に策定した「甲府市簡易水道等事業経営戦略」に基づき、中・長期的視点に立った計画的な経営に取り組み、効率化及び健全化に努めていく必要がある。</t>
    <rPh sb="0" eb="1">
      <t>ホン</t>
    </rPh>
    <rPh sb="1" eb="2">
      <t>シ</t>
    </rPh>
    <rPh sb="3" eb="5">
      <t>カンイ</t>
    </rPh>
    <rPh sb="5" eb="7">
      <t>スイドウ</t>
    </rPh>
    <rPh sb="7" eb="8">
      <t>トウ</t>
    </rPh>
    <rPh sb="8" eb="10">
      <t>ジギョウ</t>
    </rPh>
    <rPh sb="11" eb="12">
      <t>ト</t>
    </rPh>
    <rPh sb="13" eb="14">
      <t>マ</t>
    </rPh>
    <rPh sb="15" eb="17">
      <t>ケイエイ</t>
    </rPh>
    <rPh sb="17" eb="19">
      <t>ジョウキョウ</t>
    </rPh>
    <rPh sb="20" eb="22">
      <t>タイヘン</t>
    </rPh>
    <rPh sb="22" eb="23">
      <t>キビ</t>
    </rPh>
    <rPh sb="26" eb="28">
      <t>リョウキン</t>
    </rPh>
    <rPh sb="28" eb="30">
      <t>シュウニュウ</t>
    </rPh>
    <rPh sb="34" eb="36">
      <t>ヒヨウ</t>
    </rPh>
    <rPh sb="37" eb="38">
      <t>マカナ</t>
    </rPh>
    <rPh sb="44" eb="46">
      <t>イッパン</t>
    </rPh>
    <rPh sb="46" eb="48">
      <t>カイケイ</t>
    </rPh>
    <rPh sb="51" eb="53">
      <t>クリイレ</t>
    </rPh>
    <rPh sb="53" eb="54">
      <t>キン</t>
    </rPh>
    <rPh sb="55" eb="56">
      <t>タヨ</t>
    </rPh>
    <rPh sb="57" eb="59">
      <t>ケイエイ</t>
    </rPh>
    <rPh sb="59" eb="61">
      <t>ジョウキョウ</t>
    </rPh>
    <rPh sb="66" eb="68">
      <t>コンゴ</t>
    </rPh>
    <rPh sb="70" eb="73">
      <t>カソカ</t>
    </rPh>
    <rPh sb="74" eb="75">
      <t>トモナ</t>
    </rPh>
    <rPh sb="76" eb="78">
      <t>リョウキン</t>
    </rPh>
    <rPh sb="78" eb="80">
      <t>シュウニュウ</t>
    </rPh>
    <rPh sb="81" eb="83">
      <t>ゲンショウ</t>
    </rPh>
    <rPh sb="85" eb="87">
      <t>ロウキュウ</t>
    </rPh>
    <rPh sb="87" eb="89">
      <t>シセツ</t>
    </rPh>
    <rPh sb="91" eb="93">
      <t>コウシン</t>
    </rPh>
    <rPh sb="93" eb="95">
      <t>トウシ</t>
    </rPh>
    <rPh sb="96" eb="98">
      <t>ゾウカ</t>
    </rPh>
    <rPh sb="101" eb="103">
      <t>マスマス</t>
    </rPh>
    <rPh sb="103" eb="104">
      <t>キビ</t>
    </rPh>
    <rPh sb="107" eb="108">
      <t>マ</t>
    </rPh>
    <rPh sb="115" eb="117">
      <t>ソウテイ</t>
    </rPh>
    <rPh sb="124" eb="126">
      <t>ケイジョウ</t>
    </rPh>
    <rPh sb="126" eb="128">
      <t>シュウシ</t>
    </rPh>
    <rPh sb="128" eb="130">
      <t>ヒリツ</t>
    </rPh>
    <rPh sb="130" eb="131">
      <t>トウ</t>
    </rPh>
    <rPh sb="132" eb="134">
      <t>カイゼン</t>
    </rPh>
    <rPh sb="135" eb="137">
      <t>ルイセキ</t>
    </rPh>
    <rPh sb="137" eb="139">
      <t>ケッソン</t>
    </rPh>
    <rPh sb="139" eb="140">
      <t>キン</t>
    </rPh>
    <rPh sb="140" eb="142">
      <t>ヒリツ</t>
    </rPh>
    <rPh sb="143" eb="145">
      <t>カイショウ</t>
    </rPh>
    <rPh sb="146" eb="147">
      <t>ム</t>
    </rPh>
    <rPh sb="149" eb="151">
      <t>レイワ</t>
    </rPh>
    <rPh sb="152" eb="153">
      <t>ネン</t>
    </rPh>
    <rPh sb="153" eb="154">
      <t>ド</t>
    </rPh>
    <rPh sb="155" eb="157">
      <t>サクテイ</t>
    </rPh>
    <rPh sb="160" eb="163">
      <t>コウフシ</t>
    </rPh>
    <rPh sb="163" eb="165">
      <t>カンイ</t>
    </rPh>
    <rPh sb="165" eb="167">
      <t>スイドウ</t>
    </rPh>
    <rPh sb="167" eb="168">
      <t>トウ</t>
    </rPh>
    <rPh sb="168" eb="170">
      <t>ジギョウ</t>
    </rPh>
    <rPh sb="170" eb="172">
      <t>ケイエイ</t>
    </rPh>
    <rPh sb="172" eb="174">
      <t>センリャク</t>
    </rPh>
    <rPh sb="176" eb="177">
      <t>モト</t>
    </rPh>
    <rPh sb="180" eb="181">
      <t>チュウ</t>
    </rPh>
    <rPh sb="182" eb="185">
      <t>チョウキテキ</t>
    </rPh>
    <rPh sb="185" eb="187">
      <t>シテン</t>
    </rPh>
    <rPh sb="188" eb="189">
      <t>タ</t>
    </rPh>
    <rPh sb="191" eb="193">
      <t>ケイカク</t>
    </rPh>
    <rPh sb="193" eb="194">
      <t>テキ</t>
    </rPh>
    <rPh sb="195" eb="197">
      <t>ケイエイ</t>
    </rPh>
    <rPh sb="198" eb="199">
      <t>ト</t>
    </rPh>
    <rPh sb="200" eb="201">
      <t>ク</t>
    </rPh>
    <rPh sb="203" eb="206">
      <t>コウリツカ</t>
    </rPh>
    <rPh sb="206" eb="207">
      <t>オヨ</t>
    </rPh>
    <rPh sb="208" eb="211">
      <t>ケンゼンカ</t>
    </rPh>
    <rPh sb="212" eb="213">
      <t>ツト</t>
    </rPh>
    <rPh sb="217" eb="219">
      <t>ヒツヨウ</t>
    </rPh>
    <phoneticPr fontId="4"/>
  </si>
  <si>
    <t>経常収支比率は、前年度と比較して下降しており、100％を下回っていることから、給水収益等により維持管理費や支払利息等の費用を賄えておらず、厳しい経営状況となっている。
累積欠損金比率は、前年度と比較して上昇しており、複数年度にわたって損失が累積した状況にある。
流動比率は、企業債の償還が進んだことに伴い流動負債が減少したことで前年度と比較して上昇している。100％を上回っていることから、短期的な債務に対する支払能力は確保できている。
企業債残高対給水収益は、前年度と比較して下降しているが、類似団体の平均値を大きく上回っている。施設更新の財源を企業債で賄っており、事業に対する給水収益が微小であることが要因である。
料金回収率は、前年度と比較して下降しており、100％を大きく下回っている。料金収入のみでは費用を賄えておらず、一般会計からの繰入金に頼る運営状況であり、長期的な財政計画のもと、経営の健全化が当面の課題である。
給水原価は、前年度と比較して上昇しているが、類似団体の平均値を下回っている。今後も経営の効率化に努めていく。
施設利用率は、前年度と比較して下降しているが、類似団体の平均値を上回っている。引き続き施設規模の適正化や計画的な施設更新を行っていく。
有収率は、漏水の修理等により総配水量が減少したことで、前年度と比較して上昇しているが、類似団体の平均値を下回っている。</t>
    <rPh sb="0" eb="2">
      <t>ケイジョウ</t>
    </rPh>
    <rPh sb="2" eb="4">
      <t>シュウシ</t>
    </rPh>
    <rPh sb="4" eb="6">
      <t>ヒリツ</t>
    </rPh>
    <rPh sb="8" eb="10">
      <t>ゼンネン</t>
    </rPh>
    <rPh sb="10" eb="11">
      <t>ド</t>
    </rPh>
    <rPh sb="12" eb="14">
      <t>ヒカク</t>
    </rPh>
    <rPh sb="16" eb="18">
      <t>カコウ</t>
    </rPh>
    <rPh sb="28" eb="30">
      <t>シタマワ</t>
    </rPh>
    <rPh sb="39" eb="41">
      <t>キュウスイ</t>
    </rPh>
    <rPh sb="41" eb="43">
      <t>シュウエキ</t>
    </rPh>
    <rPh sb="43" eb="44">
      <t>トウ</t>
    </rPh>
    <rPh sb="47" eb="49">
      <t>イジ</t>
    </rPh>
    <rPh sb="49" eb="52">
      <t>カンリヒ</t>
    </rPh>
    <rPh sb="53" eb="55">
      <t>シハライ</t>
    </rPh>
    <rPh sb="55" eb="57">
      <t>リソク</t>
    </rPh>
    <rPh sb="57" eb="58">
      <t>トウ</t>
    </rPh>
    <rPh sb="59" eb="61">
      <t>ヒヨウ</t>
    </rPh>
    <rPh sb="62" eb="63">
      <t>マカナ</t>
    </rPh>
    <rPh sb="69" eb="70">
      <t>キビ</t>
    </rPh>
    <rPh sb="72" eb="74">
      <t>ケイエイ</t>
    </rPh>
    <rPh sb="74" eb="76">
      <t>ジョウキョウ</t>
    </rPh>
    <rPh sb="84" eb="86">
      <t>ルイセキ</t>
    </rPh>
    <rPh sb="86" eb="88">
      <t>ケッソン</t>
    </rPh>
    <rPh sb="88" eb="89">
      <t>キン</t>
    </rPh>
    <rPh sb="89" eb="91">
      <t>ヒリツ</t>
    </rPh>
    <rPh sb="101" eb="103">
      <t>ジョウショウ</t>
    </rPh>
    <rPh sb="131" eb="133">
      <t>リュウドウ</t>
    </rPh>
    <rPh sb="133" eb="135">
      <t>ヒリツ</t>
    </rPh>
    <rPh sb="137" eb="139">
      <t>キギョウ</t>
    </rPh>
    <rPh sb="139" eb="140">
      <t>サイ</t>
    </rPh>
    <rPh sb="141" eb="143">
      <t>ショウカン</t>
    </rPh>
    <rPh sb="144" eb="145">
      <t>スス</t>
    </rPh>
    <rPh sb="150" eb="151">
      <t>トモナ</t>
    </rPh>
    <rPh sb="152" eb="154">
      <t>リュウドウ</t>
    </rPh>
    <rPh sb="154" eb="156">
      <t>フサイ</t>
    </rPh>
    <rPh sb="157" eb="159">
      <t>ゲンショウ</t>
    </rPh>
    <rPh sb="164" eb="167">
      <t>ゼンネンド</t>
    </rPh>
    <rPh sb="168" eb="170">
      <t>ヒカク</t>
    </rPh>
    <rPh sb="172" eb="174">
      <t>ジョウショウ</t>
    </rPh>
    <rPh sb="184" eb="186">
      <t>ウワマワ</t>
    </rPh>
    <rPh sb="195" eb="198">
      <t>タンキテキ</t>
    </rPh>
    <rPh sb="199" eb="201">
      <t>サイム</t>
    </rPh>
    <rPh sb="202" eb="203">
      <t>タイ</t>
    </rPh>
    <rPh sb="205" eb="207">
      <t>シハライ</t>
    </rPh>
    <rPh sb="207" eb="209">
      <t>ノウリョク</t>
    </rPh>
    <rPh sb="210" eb="212">
      <t>カクホ</t>
    </rPh>
    <rPh sb="219" eb="221">
      <t>キギョウ</t>
    </rPh>
    <rPh sb="221" eb="222">
      <t>サイ</t>
    </rPh>
    <rPh sb="222" eb="224">
      <t>ザンダカ</t>
    </rPh>
    <rPh sb="224" eb="225">
      <t>タイ</t>
    </rPh>
    <rPh sb="225" eb="227">
      <t>キュウスイ</t>
    </rPh>
    <rPh sb="227" eb="229">
      <t>シュウエキ</t>
    </rPh>
    <rPh sb="231" eb="234">
      <t>ゼンネンド</t>
    </rPh>
    <rPh sb="235" eb="237">
      <t>ヒカク</t>
    </rPh>
    <rPh sb="239" eb="241">
      <t>カコウ</t>
    </rPh>
    <rPh sb="247" eb="249">
      <t>ルイジ</t>
    </rPh>
    <rPh sb="249" eb="251">
      <t>ダンタイ</t>
    </rPh>
    <rPh sb="252" eb="255">
      <t>ヘイキンチ</t>
    </rPh>
    <rPh sb="256" eb="257">
      <t>オオ</t>
    </rPh>
    <rPh sb="259" eb="261">
      <t>ウワマワ</t>
    </rPh>
    <rPh sb="266" eb="268">
      <t>シセツ</t>
    </rPh>
    <rPh sb="268" eb="270">
      <t>コウシン</t>
    </rPh>
    <rPh sb="271" eb="273">
      <t>ザイゲン</t>
    </rPh>
    <rPh sb="274" eb="276">
      <t>キギョウ</t>
    </rPh>
    <rPh sb="276" eb="277">
      <t>サイ</t>
    </rPh>
    <rPh sb="278" eb="279">
      <t>マカナ</t>
    </rPh>
    <rPh sb="284" eb="286">
      <t>ジギョウ</t>
    </rPh>
    <rPh sb="287" eb="288">
      <t>タイ</t>
    </rPh>
    <rPh sb="290" eb="292">
      <t>キュウスイ</t>
    </rPh>
    <rPh sb="292" eb="294">
      <t>シュウエキ</t>
    </rPh>
    <rPh sb="295" eb="297">
      <t>ビショウ</t>
    </rPh>
    <rPh sb="303" eb="305">
      <t>ヨウイン</t>
    </rPh>
    <rPh sb="310" eb="312">
      <t>リョウキン</t>
    </rPh>
    <rPh sb="312" eb="314">
      <t>カイシュウ</t>
    </rPh>
    <rPh sb="314" eb="315">
      <t>リツ</t>
    </rPh>
    <rPh sb="317" eb="319">
      <t>ゼンネン</t>
    </rPh>
    <rPh sb="319" eb="320">
      <t>ド</t>
    </rPh>
    <rPh sb="321" eb="323">
      <t>ヒカク</t>
    </rPh>
    <rPh sb="325" eb="327">
      <t>カコウ</t>
    </rPh>
    <rPh sb="337" eb="338">
      <t>オオ</t>
    </rPh>
    <rPh sb="340" eb="342">
      <t>シタマワ</t>
    </rPh>
    <rPh sb="347" eb="349">
      <t>リョウキン</t>
    </rPh>
    <rPh sb="349" eb="351">
      <t>シュウニュウ</t>
    </rPh>
    <rPh sb="355" eb="357">
      <t>ヒヨウ</t>
    </rPh>
    <rPh sb="358" eb="359">
      <t>マカナ</t>
    </rPh>
    <rPh sb="365" eb="367">
      <t>イッパン</t>
    </rPh>
    <rPh sb="367" eb="369">
      <t>カイケイ</t>
    </rPh>
    <rPh sb="372" eb="374">
      <t>クリイレ</t>
    </rPh>
    <rPh sb="374" eb="375">
      <t>キン</t>
    </rPh>
    <rPh sb="376" eb="377">
      <t>タヨ</t>
    </rPh>
    <rPh sb="378" eb="380">
      <t>ウンエイ</t>
    </rPh>
    <rPh sb="380" eb="382">
      <t>ジョウキョウ</t>
    </rPh>
    <rPh sb="386" eb="389">
      <t>チョウキテキ</t>
    </rPh>
    <rPh sb="390" eb="392">
      <t>ザイセイ</t>
    </rPh>
    <rPh sb="392" eb="394">
      <t>ケイカク</t>
    </rPh>
    <rPh sb="398" eb="400">
      <t>ケイエイ</t>
    </rPh>
    <rPh sb="401" eb="404">
      <t>ケンゼンカ</t>
    </rPh>
    <rPh sb="405" eb="407">
      <t>トウメン</t>
    </rPh>
    <rPh sb="408" eb="410">
      <t>カダイ</t>
    </rPh>
    <rPh sb="415" eb="417">
      <t>キュウスイ</t>
    </rPh>
    <rPh sb="417" eb="419">
      <t>ゲンカ</t>
    </rPh>
    <rPh sb="421" eb="424">
      <t>ゼンネンド</t>
    </rPh>
    <rPh sb="425" eb="427">
      <t>ヒカク</t>
    </rPh>
    <rPh sb="429" eb="431">
      <t>ジョウショウ</t>
    </rPh>
    <rPh sb="437" eb="439">
      <t>ルイジ</t>
    </rPh>
    <rPh sb="439" eb="441">
      <t>ダンタイ</t>
    </rPh>
    <rPh sb="442" eb="445">
      <t>ヘイキンチ</t>
    </rPh>
    <rPh sb="446" eb="448">
      <t>シタマワ</t>
    </rPh>
    <rPh sb="453" eb="455">
      <t>コンゴ</t>
    </rPh>
    <rPh sb="456" eb="458">
      <t>ケイエイ</t>
    </rPh>
    <rPh sb="459" eb="462">
      <t>コウリツカ</t>
    </rPh>
    <rPh sb="463" eb="464">
      <t>ツト</t>
    </rPh>
    <rPh sb="470" eb="472">
      <t>シセツ</t>
    </rPh>
    <rPh sb="472" eb="475">
      <t>リヨウリツ</t>
    </rPh>
    <rPh sb="477" eb="480">
      <t>ゼンネンド</t>
    </rPh>
    <rPh sb="481" eb="483">
      <t>ヒカク</t>
    </rPh>
    <rPh sb="485" eb="487">
      <t>カコウ</t>
    </rPh>
    <rPh sb="493" eb="495">
      <t>ルイジ</t>
    </rPh>
    <rPh sb="495" eb="497">
      <t>ダンタイ</t>
    </rPh>
    <rPh sb="498" eb="501">
      <t>ヘイキンチ</t>
    </rPh>
    <rPh sb="502" eb="504">
      <t>ウワマワ</t>
    </rPh>
    <rPh sb="509" eb="510">
      <t>ヒ</t>
    </rPh>
    <rPh sb="511" eb="512">
      <t>ツヅ</t>
    </rPh>
    <rPh sb="513" eb="515">
      <t>シセツ</t>
    </rPh>
    <rPh sb="515" eb="517">
      <t>キボ</t>
    </rPh>
    <rPh sb="518" eb="521">
      <t>テキセイカ</t>
    </rPh>
    <rPh sb="522" eb="524">
      <t>ケイカク</t>
    </rPh>
    <rPh sb="524" eb="525">
      <t>テキ</t>
    </rPh>
    <rPh sb="526" eb="528">
      <t>シセツ</t>
    </rPh>
    <rPh sb="528" eb="530">
      <t>コウシン</t>
    </rPh>
    <rPh sb="531" eb="532">
      <t>オコナ</t>
    </rPh>
    <rPh sb="538" eb="541">
      <t>ユウシュウリツ</t>
    </rPh>
    <rPh sb="543" eb="545">
      <t>ロウスイ</t>
    </rPh>
    <rPh sb="546" eb="548">
      <t>シュウリ</t>
    </rPh>
    <rPh sb="548" eb="549">
      <t>トウ</t>
    </rPh>
    <rPh sb="552" eb="553">
      <t>ソウ</t>
    </rPh>
    <rPh sb="553" eb="555">
      <t>ハイスイ</t>
    </rPh>
    <rPh sb="555" eb="556">
      <t>リョウ</t>
    </rPh>
    <rPh sb="557" eb="559">
      <t>ゲンショウ</t>
    </rPh>
    <rPh sb="565" eb="568">
      <t>ゼンネンド</t>
    </rPh>
    <rPh sb="569" eb="571">
      <t>ヒカク</t>
    </rPh>
    <rPh sb="573" eb="575">
      <t>ジョウショウ</t>
    </rPh>
    <rPh sb="581" eb="583">
      <t>ルイジ</t>
    </rPh>
    <rPh sb="583" eb="585">
      <t>ダンタイ</t>
    </rPh>
    <rPh sb="586" eb="589">
      <t>ヘイキンチ</t>
    </rPh>
    <rPh sb="590" eb="59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</si>
</sst>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277-4EB8-AAF7-CB6ECCD719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0.96</c:v>
                </c:pt>
                <c:pt idx="3">
                  <c:v>0.37</c:v>
                </c:pt>
                <c:pt idx="4">
                  <c:v>0.23</c:v>
                </c:pt>
              </c:numCache>
            </c:numRef>
          </c:val>
          <c:smooth val="0"/>
          <c:extLst>
            <c:ext xmlns:c16="http://schemas.microsoft.com/office/drawing/2014/chart" uri="{C3380CC4-5D6E-409C-BE32-E72D297353CC}">
              <c16:uniqueId val="{00000001-C277-4EB8-AAF7-CB6ECCD719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86.14</c:v>
                </c:pt>
                <c:pt idx="3">
                  <c:v>81.5</c:v>
                </c:pt>
                <c:pt idx="4">
                  <c:v>80.180000000000007</c:v>
                </c:pt>
              </c:numCache>
            </c:numRef>
          </c:val>
          <c:extLst>
            <c:ext xmlns:c16="http://schemas.microsoft.com/office/drawing/2014/chart" uri="{C3380CC4-5D6E-409C-BE32-E72D297353CC}">
              <c16:uniqueId val="{00000000-84B4-440B-810F-42ED1A7E36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51.52</c:v>
                </c:pt>
                <c:pt idx="3">
                  <c:v>48.75</c:v>
                </c:pt>
                <c:pt idx="4">
                  <c:v>50.95</c:v>
                </c:pt>
              </c:numCache>
            </c:numRef>
          </c:val>
          <c:smooth val="0"/>
          <c:extLst>
            <c:ext xmlns:c16="http://schemas.microsoft.com/office/drawing/2014/chart" uri="{C3380CC4-5D6E-409C-BE32-E72D297353CC}">
              <c16:uniqueId val="{00000001-84B4-440B-810F-42ED1A7E36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48.23</c:v>
                </c:pt>
                <c:pt idx="3">
                  <c:v>45.65</c:v>
                </c:pt>
                <c:pt idx="4">
                  <c:v>47.46</c:v>
                </c:pt>
              </c:numCache>
            </c:numRef>
          </c:val>
          <c:extLst>
            <c:ext xmlns:c16="http://schemas.microsoft.com/office/drawing/2014/chart" uri="{C3380CC4-5D6E-409C-BE32-E72D297353CC}">
              <c16:uniqueId val="{00000000-A001-43C0-9635-EB716DD808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61.29</c:v>
                </c:pt>
                <c:pt idx="3">
                  <c:v>60.88</c:v>
                </c:pt>
                <c:pt idx="4">
                  <c:v>61</c:v>
                </c:pt>
              </c:numCache>
            </c:numRef>
          </c:val>
          <c:smooth val="0"/>
          <c:extLst>
            <c:ext xmlns:c16="http://schemas.microsoft.com/office/drawing/2014/chart" uri="{C3380CC4-5D6E-409C-BE32-E72D297353CC}">
              <c16:uniqueId val="{00000001-A001-43C0-9635-EB716DD808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89.98</c:v>
                </c:pt>
                <c:pt idx="3">
                  <c:v>102.74</c:v>
                </c:pt>
                <c:pt idx="4">
                  <c:v>92.56</c:v>
                </c:pt>
              </c:numCache>
            </c:numRef>
          </c:val>
          <c:extLst>
            <c:ext xmlns:c16="http://schemas.microsoft.com/office/drawing/2014/chart" uri="{C3380CC4-5D6E-409C-BE32-E72D297353CC}">
              <c16:uniqueId val="{00000000-F2E8-4088-B81E-1327C08419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97.61</c:v>
                </c:pt>
                <c:pt idx="3">
                  <c:v>98.78</c:v>
                </c:pt>
                <c:pt idx="4">
                  <c:v>101.23</c:v>
                </c:pt>
              </c:numCache>
            </c:numRef>
          </c:val>
          <c:smooth val="0"/>
          <c:extLst>
            <c:ext xmlns:c16="http://schemas.microsoft.com/office/drawing/2014/chart" uri="{C3380CC4-5D6E-409C-BE32-E72D297353CC}">
              <c16:uniqueId val="{00000001-F2E8-4088-B81E-1327C08419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10.49</c:v>
                </c:pt>
                <c:pt idx="3">
                  <c:v>19.72</c:v>
                </c:pt>
                <c:pt idx="4">
                  <c:v>27.13</c:v>
                </c:pt>
              </c:numCache>
            </c:numRef>
          </c:val>
          <c:extLst>
            <c:ext xmlns:c16="http://schemas.microsoft.com/office/drawing/2014/chart" uri="{C3380CC4-5D6E-409C-BE32-E72D297353CC}">
              <c16:uniqueId val="{00000000-7B72-477B-A22B-FB04CA7B30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24.16</c:v>
                </c:pt>
                <c:pt idx="3">
                  <c:v>29.81</c:v>
                </c:pt>
                <c:pt idx="4">
                  <c:v>30.82</c:v>
                </c:pt>
              </c:numCache>
            </c:numRef>
          </c:val>
          <c:smooth val="0"/>
          <c:extLst>
            <c:ext xmlns:c16="http://schemas.microsoft.com/office/drawing/2014/chart" uri="{C3380CC4-5D6E-409C-BE32-E72D297353CC}">
              <c16:uniqueId val="{00000001-7B72-477B-A22B-FB04CA7B30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6.68</c:v>
                </c:pt>
                <c:pt idx="3">
                  <c:v>36.96</c:v>
                </c:pt>
                <c:pt idx="4">
                  <c:v>36.96</c:v>
                </c:pt>
              </c:numCache>
            </c:numRef>
          </c:val>
          <c:extLst>
            <c:ext xmlns:c16="http://schemas.microsoft.com/office/drawing/2014/chart" uri="{C3380CC4-5D6E-409C-BE32-E72D297353CC}">
              <c16:uniqueId val="{00000000-CE80-4E35-9E15-9BAAF77BA9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18.829999999999998</c:v>
                </c:pt>
                <c:pt idx="3">
                  <c:v>18.05</c:v>
                </c:pt>
                <c:pt idx="4">
                  <c:v>14.28</c:v>
                </c:pt>
              </c:numCache>
            </c:numRef>
          </c:val>
          <c:smooth val="0"/>
          <c:extLst>
            <c:ext xmlns:c16="http://schemas.microsoft.com/office/drawing/2014/chart" uri="{C3380CC4-5D6E-409C-BE32-E72D297353CC}">
              <c16:uniqueId val="{00000001-CE80-4E35-9E15-9BAAF77BA9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280.49</c:v>
                </c:pt>
                <c:pt idx="3">
                  <c:v>227.45</c:v>
                </c:pt>
                <c:pt idx="4">
                  <c:v>356.35</c:v>
                </c:pt>
              </c:numCache>
            </c:numRef>
          </c:val>
          <c:extLst>
            <c:ext xmlns:c16="http://schemas.microsoft.com/office/drawing/2014/chart" uri="{C3380CC4-5D6E-409C-BE32-E72D297353CC}">
              <c16:uniqueId val="{00000000-C896-4F69-8D15-F28B785FFF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143.65</c:v>
                </c:pt>
                <c:pt idx="3">
                  <c:v>155.82</c:v>
                </c:pt>
                <c:pt idx="4">
                  <c:v>155.18</c:v>
                </c:pt>
              </c:numCache>
            </c:numRef>
          </c:val>
          <c:smooth val="0"/>
          <c:extLst>
            <c:ext xmlns:c16="http://schemas.microsoft.com/office/drawing/2014/chart" uri="{C3380CC4-5D6E-409C-BE32-E72D297353CC}">
              <c16:uniqueId val="{00000001-C896-4F69-8D15-F28B785FFF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87.87</c:v>
                </c:pt>
                <c:pt idx="3">
                  <c:v>126.34</c:v>
                </c:pt>
                <c:pt idx="4">
                  <c:v>153.38</c:v>
                </c:pt>
              </c:numCache>
            </c:numRef>
          </c:val>
          <c:extLst>
            <c:ext xmlns:c16="http://schemas.microsoft.com/office/drawing/2014/chart" uri="{C3380CC4-5D6E-409C-BE32-E72D297353CC}">
              <c16:uniqueId val="{00000000-7607-457D-A9AA-BC66F4A262C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94.01</c:v>
                </c:pt>
                <c:pt idx="3">
                  <c:v>111.08</c:v>
                </c:pt>
                <c:pt idx="4">
                  <c:v>118.28</c:v>
                </c:pt>
              </c:numCache>
            </c:numRef>
          </c:val>
          <c:smooth val="0"/>
          <c:extLst>
            <c:ext xmlns:c16="http://schemas.microsoft.com/office/drawing/2014/chart" uri="{C3380CC4-5D6E-409C-BE32-E72D297353CC}">
              <c16:uniqueId val="{00000001-7607-457D-A9AA-BC66F4A262C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4220.9799999999996</c:v>
                </c:pt>
                <c:pt idx="3">
                  <c:v>4074.34</c:v>
                </c:pt>
                <c:pt idx="4">
                  <c:v>3849.67</c:v>
                </c:pt>
              </c:numCache>
            </c:numRef>
          </c:val>
          <c:extLst>
            <c:ext xmlns:c16="http://schemas.microsoft.com/office/drawing/2014/chart" uri="{C3380CC4-5D6E-409C-BE32-E72D297353CC}">
              <c16:uniqueId val="{00000000-3DBC-4EBC-A569-153D1B2C52F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1421.84</c:v>
                </c:pt>
                <c:pt idx="3">
                  <c:v>1596.62</c:v>
                </c:pt>
                <c:pt idx="4">
                  <c:v>1456.79</c:v>
                </c:pt>
              </c:numCache>
            </c:numRef>
          </c:val>
          <c:smooth val="0"/>
          <c:extLst>
            <c:ext xmlns:c16="http://schemas.microsoft.com/office/drawing/2014/chart" uri="{C3380CC4-5D6E-409C-BE32-E72D297353CC}">
              <c16:uniqueId val="{00000001-3DBC-4EBC-A569-153D1B2C52F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5.12</c:v>
                </c:pt>
                <c:pt idx="3">
                  <c:v>5.87</c:v>
                </c:pt>
                <c:pt idx="4">
                  <c:v>5.35</c:v>
                </c:pt>
              </c:numCache>
            </c:numRef>
          </c:val>
          <c:extLst>
            <c:ext xmlns:c16="http://schemas.microsoft.com/office/drawing/2014/chart" uri="{C3380CC4-5D6E-409C-BE32-E72D297353CC}">
              <c16:uniqueId val="{00000000-FB9E-40D3-90AF-206E6D4AB1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35.72</c:v>
                </c:pt>
                <c:pt idx="3">
                  <c:v>33.659999999999997</c:v>
                </c:pt>
                <c:pt idx="4">
                  <c:v>35.33</c:v>
                </c:pt>
              </c:numCache>
            </c:numRef>
          </c:val>
          <c:smooth val="0"/>
          <c:extLst>
            <c:ext xmlns:c16="http://schemas.microsoft.com/office/drawing/2014/chart" uri="{C3380CC4-5D6E-409C-BE32-E72D297353CC}">
              <c16:uniqueId val="{00000001-FB9E-40D3-90AF-206E6D4AB1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362.67</c:v>
                </c:pt>
                <c:pt idx="3">
                  <c:v>350.28</c:v>
                </c:pt>
                <c:pt idx="4">
                  <c:v>371.87</c:v>
                </c:pt>
              </c:numCache>
            </c:numRef>
          </c:val>
          <c:extLst>
            <c:ext xmlns:c16="http://schemas.microsoft.com/office/drawing/2014/chart" uri="{C3380CC4-5D6E-409C-BE32-E72D297353CC}">
              <c16:uniqueId val="{00000000-05F1-44A0-B18C-55A30CA140B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471.3</c:v>
                </c:pt>
                <c:pt idx="3">
                  <c:v>506.68</c:v>
                </c:pt>
                <c:pt idx="4">
                  <c:v>491.45</c:v>
                </c:pt>
              </c:numCache>
            </c:numRef>
          </c:val>
          <c:smooth val="0"/>
          <c:extLst>
            <c:ext xmlns:c16="http://schemas.microsoft.com/office/drawing/2014/chart" uri="{C3380CC4-5D6E-409C-BE32-E72D297353CC}">
              <c16:uniqueId val="{00000001-05F1-44A0-B18C-55A30CA140B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6" zoomScale="90" zoomScaleNormal="90" workbookViewId="0">
      <selection activeCell="CD39" sqref="CD3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山梨県　甲府市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186393</v>
      </c>
      <c r="AM8" s="45"/>
      <c r="AN8" s="45"/>
      <c r="AO8" s="45"/>
      <c r="AP8" s="45"/>
      <c r="AQ8" s="45"/>
      <c r="AR8" s="45"/>
      <c r="AS8" s="45"/>
      <c r="AT8" s="46">
        <f>データ!$S$6</f>
        <v>212.47</v>
      </c>
      <c r="AU8" s="47"/>
      <c r="AV8" s="47"/>
      <c r="AW8" s="47"/>
      <c r="AX8" s="47"/>
      <c r="AY8" s="47"/>
      <c r="AZ8" s="47"/>
      <c r="BA8" s="47"/>
      <c r="BB8" s="48">
        <f>データ!$T$6</f>
        <v>877.27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42.64</v>
      </c>
      <c r="J10" s="47"/>
      <c r="K10" s="47"/>
      <c r="L10" s="47"/>
      <c r="M10" s="47"/>
      <c r="N10" s="47"/>
      <c r="O10" s="81"/>
      <c r="P10" s="48">
        <f>データ!$P$6</f>
        <v>0.18</v>
      </c>
      <c r="Q10" s="48"/>
      <c r="R10" s="48"/>
      <c r="S10" s="48"/>
      <c r="T10" s="48"/>
      <c r="U10" s="48"/>
      <c r="V10" s="48"/>
      <c r="W10" s="45">
        <f>データ!$Q$6</f>
        <v>1100</v>
      </c>
      <c r="X10" s="45"/>
      <c r="Y10" s="45"/>
      <c r="Z10" s="45"/>
      <c r="AA10" s="45"/>
      <c r="AB10" s="45"/>
      <c r="AC10" s="45"/>
      <c r="AD10" s="2"/>
      <c r="AE10" s="2"/>
      <c r="AF10" s="2"/>
      <c r="AG10" s="2"/>
      <c r="AH10" s="2"/>
      <c r="AI10" s="2"/>
      <c r="AJ10" s="2"/>
      <c r="AK10" s="2"/>
      <c r="AL10" s="45">
        <f>データ!$U$6</f>
        <v>330</v>
      </c>
      <c r="AM10" s="45"/>
      <c r="AN10" s="45"/>
      <c r="AO10" s="45"/>
      <c r="AP10" s="45"/>
      <c r="AQ10" s="45"/>
      <c r="AR10" s="45"/>
      <c r="AS10" s="45"/>
      <c r="AT10" s="46">
        <f>データ!$V$6</f>
        <v>2.59</v>
      </c>
      <c r="AU10" s="47"/>
      <c r="AV10" s="47"/>
      <c r="AW10" s="47"/>
      <c r="AX10" s="47"/>
      <c r="AY10" s="47"/>
      <c r="AZ10" s="47"/>
      <c r="BA10" s="47"/>
      <c r="BB10" s="48">
        <f>データ!$W$6</f>
        <v>127.41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rNymtFHL8dp650c3S8mp0fWnysCMpSjfrtArBh/5084Tj5tyASFrWjngFHaxMQmzAQPENHdZzirw3sy683NFPg==" saltValue="075FigsXmIOZboTSLOYlq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192015</v>
      </c>
      <c r="D6" s="20">
        <f t="shared" si="3"/>
        <v>46</v>
      </c>
      <c r="E6" s="20">
        <f t="shared" si="3"/>
        <v>1</v>
      </c>
      <c r="F6" s="20">
        <f t="shared" si="3"/>
        <v>0</v>
      </c>
      <c r="G6" s="20">
        <f t="shared" si="3"/>
        <v>5</v>
      </c>
      <c r="H6" s="20" t="str">
        <f t="shared" si="3"/>
        <v>山梨県　甲府市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42.64</v>
      </c>
      <c r="P6" s="21">
        <f t="shared" si="3"/>
        <v>0.18</v>
      </c>
      <c r="Q6" s="21">
        <f t="shared" si="3"/>
        <v>1100</v>
      </c>
      <c r="R6" s="21">
        <f t="shared" si="3"/>
        <v>186393</v>
      </c>
      <c r="S6" s="21">
        <f t="shared" si="3"/>
        <v>212.47</v>
      </c>
      <c r="T6" s="21">
        <f t="shared" si="3"/>
        <v>877.27</v>
      </c>
      <c r="U6" s="21">
        <f t="shared" si="3"/>
        <v>330</v>
      </c>
      <c r="V6" s="21">
        <f t="shared" si="3"/>
        <v>2.59</v>
      </c>
      <c r="W6" s="21">
        <f t="shared" si="3"/>
        <v>127.41</v>
      </c>
      <c r="X6" s="22" t="str">
        <f>IF(X7="",NA(),X7)</f>
        <v>-</v>
      </c>
      <c r="Y6" s="22" t="str">
        <f t="shared" ref="Y6:AG6" si="4">IF(Y7="",NA(),Y7)</f>
        <v>-</v>
      </c>
      <c r="Z6" s="22">
        <f t="shared" si="4"/>
        <v>89.98</v>
      </c>
      <c r="AA6" s="22">
        <f t="shared" si="4"/>
        <v>102.74</v>
      </c>
      <c r="AB6" s="22">
        <f t="shared" si="4"/>
        <v>92.56</v>
      </c>
      <c r="AC6" s="22" t="str">
        <f t="shared" si="4"/>
        <v>-</v>
      </c>
      <c r="AD6" s="22" t="str">
        <f t="shared" si="4"/>
        <v>-</v>
      </c>
      <c r="AE6" s="22">
        <f t="shared" si="4"/>
        <v>97.61</v>
      </c>
      <c r="AF6" s="22">
        <f t="shared" si="4"/>
        <v>98.78</v>
      </c>
      <c r="AG6" s="22">
        <f t="shared" si="4"/>
        <v>101.23</v>
      </c>
      <c r="AH6" s="21" t="str">
        <f>IF(AH7="","",IF(AH7="-","【-】","【"&amp;SUBSTITUTE(TEXT(AH7,"#,##0.00"),"-","△")&amp;"】"))</f>
        <v>【104.96】</v>
      </c>
      <c r="AI6" s="22" t="str">
        <f>IF(AI7="",NA(),AI7)</f>
        <v>-</v>
      </c>
      <c r="AJ6" s="22" t="str">
        <f t="shared" ref="AJ6:AR6" si="5">IF(AJ7="",NA(),AJ7)</f>
        <v>-</v>
      </c>
      <c r="AK6" s="22">
        <f t="shared" si="5"/>
        <v>280.49</v>
      </c>
      <c r="AL6" s="22">
        <f t="shared" si="5"/>
        <v>227.45</v>
      </c>
      <c r="AM6" s="22">
        <f t="shared" si="5"/>
        <v>356.35</v>
      </c>
      <c r="AN6" s="22" t="str">
        <f t="shared" si="5"/>
        <v>-</v>
      </c>
      <c r="AO6" s="22" t="str">
        <f t="shared" si="5"/>
        <v>-</v>
      </c>
      <c r="AP6" s="22">
        <f t="shared" si="5"/>
        <v>143.65</v>
      </c>
      <c r="AQ6" s="22">
        <f t="shared" si="5"/>
        <v>155.82</v>
      </c>
      <c r="AR6" s="22">
        <f t="shared" si="5"/>
        <v>155.18</v>
      </c>
      <c r="AS6" s="21" t="str">
        <f>IF(AS7="","",IF(AS7="-","【-】","【"&amp;SUBSTITUTE(TEXT(AS7,"#,##0.00"),"-","△")&amp;"】"))</f>
        <v>【30.67】</v>
      </c>
      <c r="AT6" s="22" t="str">
        <f>IF(AT7="",NA(),AT7)</f>
        <v>-</v>
      </c>
      <c r="AU6" s="22" t="str">
        <f t="shared" ref="AU6:BC6" si="6">IF(AU7="",NA(),AU7)</f>
        <v>-</v>
      </c>
      <c r="AV6" s="22">
        <f t="shared" si="6"/>
        <v>87.87</v>
      </c>
      <c r="AW6" s="22">
        <f t="shared" si="6"/>
        <v>126.34</v>
      </c>
      <c r="AX6" s="22">
        <f t="shared" si="6"/>
        <v>153.38</v>
      </c>
      <c r="AY6" s="22" t="str">
        <f t="shared" si="6"/>
        <v>-</v>
      </c>
      <c r="AZ6" s="22" t="str">
        <f t="shared" si="6"/>
        <v>-</v>
      </c>
      <c r="BA6" s="22">
        <f t="shared" si="6"/>
        <v>94.01</v>
      </c>
      <c r="BB6" s="22">
        <f t="shared" si="6"/>
        <v>111.08</v>
      </c>
      <c r="BC6" s="22">
        <f t="shared" si="6"/>
        <v>118.28</v>
      </c>
      <c r="BD6" s="21" t="str">
        <f>IF(BD7="","",IF(BD7="-","【-】","【"&amp;SUBSTITUTE(TEXT(BD7,"#,##0.00"),"-","△")&amp;"】"))</f>
        <v>【195.24】</v>
      </c>
      <c r="BE6" s="22" t="str">
        <f>IF(BE7="",NA(),BE7)</f>
        <v>-</v>
      </c>
      <c r="BF6" s="22" t="str">
        <f t="shared" ref="BF6:BN6" si="7">IF(BF7="",NA(),BF7)</f>
        <v>-</v>
      </c>
      <c r="BG6" s="22">
        <f t="shared" si="7"/>
        <v>4220.9799999999996</v>
      </c>
      <c r="BH6" s="22">
        <f t="shared" si="7"/>
        <v>4074.34</v>
      </c>
      <c r="BI6" s="22">
        <f t="shared" si="7"/>
        <v>3849.67</v>
      </c>
      <c r="BJ6" s="22" t="str">
        <f t="shared" si="7"/>
        <v>-</v>
      </c>
      <c r="BK6" s="22" t="str">
        <f t="shared" si="7"/>
        <v>-</v>
      </c>
      <c r="BL6" s="22">
        <f t="shared" si="7"/>
        <v>1421.84</v>
      </c>
      <c r="BM6" s="22">
        <f t="shared" si="7"/>
        <v>1596.62</v>
      </c>
      <c r="BN6" s="22">
        <f t="shared" si="7"/>
        <v>1456.79</v>
      </c>
      <c r="BO6" s="21" t="str">
        <f>IF(BO7="","",IF(BO7="-","【-】","【"&amp;SUBSTITUTE(TEXT(BO7,"#,##0.00"),"-","△")&amp;"】"))</f>
        <v>【1,090.93】</v>
      </c>
      <c r="BP6" s="22" t="str">
        <f>IF(BP7="",NA(),BP7)</f>
        <v>-</v>
      </c>
      <c r="BQ6" s="22" t="str">
        <f t="shared" ref="BQ6:BY6" si="8">IF(BQ7="",NA(),BQ7)</f>
        <v>-</v>
      </c>
      <c r="BR6" s="22">
        <f t="shared" si="8"/>
        <v>5.12</v>
      </c>
      <c r="BS6" s="22">
        <f t="shared" si="8"/>
        <v>5.87</v>
      </c>
      <c r="BT6" s="22">
        <f t="shared" si="8"/>
        <v>5.35</v>
      </c>
      <c r="BU6" s="22" t="str">
        <f t="shared" si="8"/>
        <v>-</v>
      </c>
      <c r="BV6" s="22" t="str">
        <f t="shared" si="8"/>
        <v>-</v>
      </c>
      <c r="BW6" s="22">
        <f t="shared" si="8"/>
        <v>35.72</v>
      </c>
      <c r="BX6" s="22">
        <f t="shared" si="8"/>
        <v>33.659999999999997</v>
      </c>
      <c r="BY6" s="22">
        <f t="shared" si="8"/>
        <v>35.33</v>
      </c>
      <c r="BZ6" s="21" t="str">
        <f>IF(BZ7="","",IF(BZ7="-","【-】","【"&amp;SUBSTITUTE(TEXT(BZ7,"#,##0.00"),"-","△")&amp;"】"))</f>
        <v>【58.61】</v>
      </c>
      <c r="CA6" s="22" t="str">
        <f>IF(CA7="",NA(),CA7)</f>
        <v>-</v>
      </c>
      <c r="CB6" s="22" t="str">
        <f t="shared" ref="CB6:CJ6" si="9">IF(CB7="",NA(),CB7)</f>
        <v>-</v>
      </c>
      <c r="CC6" s="22">
        <f t="shared" si="9"/>
        <v>362.67</v>
      </c>
      <c r="CD6" s="22">
        <f t="shared" si="9"/>
        <v>350.28</v>
      </c>
      <c r="CE6" s="22">
        <f t="shared" si="9"/>
        <v>371.87</v>
      </c>
      <c r="CF6" s="22" t="str">
        <f t="shared" si="9"/>
        <v>-</v>
      </c>
      <c r="CG6" s="22" t="str">
        <f t="shared" si="9"/>
        <v>-</v>
      </c>
      <c r="CH6" s="22">
        <f t="shared" si="9"/>
        <v>471.3</v>
      </c>
      <c r="CI6" s="22">
        <f t="shared" si="9"/>
        <v>506.68</v>
      </c>
      <c r="CJ6" s="22">
        <f t="shared" si="9"/>
        <v>491.45</v>
      </c>
      <c r="CK6" s="21" t="str">
        <f>IF(CK7="","",IF(CK7="-","【-】","【"&amp;SUBSTITUTE(TEXT(CK7,"#,##0.00"),"-","△")&amp;"】"))</f>
        <v>【274.97】</v>
      </c>
      <c r="CL6" s="22" t="str">
        <f>IF(CL7="",NA(),CL7)</f>
        <v>-</v>
      </c>
      <c r="CM6" s="22" t="str">
        <f t="shared" ref="CM6:CU6" si="10">IF(CM7="",NA(),CM7)</f>
        <v>-</v>
      </c>
      <c r="CN6" s="22">
        <f t="shared" si="10"/>
        <v>86.14</v>
      </c>
      <c r="CO6" s="22">
        <f t="shared" si="10"/>
        <v>81.5</v>
      </c>
      <c r="CP6" s="22">
        <f t="shared" si="10"/>
        <v>80.180000000000007</v>
      </c>
      <c r="CQ6" s="22" t="str">
        <f t="shared" si="10"/>
        <v>-</v>
      </c>
      <c r="CR6" s="22" t="str">
        <f t="shared" si="10"/>
        <v>-</v>
      </c>
      <c r="CS6" s="22">
        <f t="shared" si="10"/>
        <v>51.52</v>
      </c>
      <c r="CT6" s="22">
        <f t="shared" si="10"/>
        <v>48.75</v>
      </c>
      <c r="CU6" s="22">
        <f t="shared" si="10"/>
        <v>50.95</v>
      </c>
      <c r="CV6" s="21" t="str">
        <f>IF(CV7="","",IF(CV7="-","【-】","【"&amp;SUBSTITUTE(TEXT(CV7,"#,##0.00"),"-","△")&amp;"】"))</f>
        <v>【52.36】</v>
      </c>
      <c r="CW6" s="22" t="str">
        <f>IF(CW7="",NA(),CW7)</f>
        <v>-</v>
      </c>
      <c r="CX6" s="22" t="str">
        <f t="shared" ref="CX6:DF6" si="11">IF(CX7="",NA(),CX7)</f>
        <v>-</v>
      </c>
      <c r="CY6" s="22">
        <f t="shared" si="11"/>
        <v>48.23</v>
      </c>
      <c r="CZ6" s="22">
        <f t="shared" si="11"/>
        <v>45.65</v>
      </c>
      <c r="DA6" s="22">
        <f t="shared" si="11"/>
        <v>47.46</v>
      </c>
      <c r="DB6" s="22" t="str">
        <f t="shared" si="11"/>
        <v>-</v>
      </c>
      <c r="DC6" s="22" t="str">
        <f t="shared" si="11"/>
        <v>-</v>
      </c>
      <c r="DD6" s="22">
        <f t="shared" si="11"/>
        <v>61.29</v>
      </c>
      <c r="DE6" s="22">
        <f t="shared" si="11"/>
        <v>60.88</v>
      </c>
      <c r="DF6" s="22">
        <f t="shared" si="11"/>
        <v>61</v>
      </c>
      <c r="DG6" s="21" t="str">
        <f>IF(DG7="","",IF(DG7="-","【-】","【"&amp;SUBSTITUTE(TEXT(DG7,"#,##0.00"),"-","△")&amp;"】"))</f>
        <v>【73.88】</v>
      </c>
      <c r="DH6" s="22" t="str">
        <f>IF(DH7="",NA(),DH7)</f>
        <v>-</v>
      </c>
      <c r="DI6" s="22" t="str">
        <f t="shared" ref="DI6:DQ6" si="12">IF(DI7="",NA(),DI7)</f>
        <v>-</v>
      </c>
      <c r="DJ6" s="22">
        <f t="shared" si="12"/>
        <v>10.49</v>
      </c>
      <c r="DK6" s="22">
        <f t="shared" si="12"/>
        <v>19.72</v>
      </c>
      <c r="DL6" s="22">
        <f t="shared" si="12"/>
        <v>27.13</v>
      </c>
      <c r="DM6" s="22" t="str">
        <f t="shared" si="12"/>
        <v>-</v>
      </c>
      <c r="DN6" s="22" t="str">
        <f t="shared" si="12"/>
        <v>-</v>
      </c>
      <c r="DO6" s="22">
        <f t="shared" si="12"/>
        <v>24.16</v>
      </c>
      <c r="DP6" s="22">
        <f t="shared" si="12"/>
        <v>29.81</v>
      </c>
      <c r="DQ6" s="22">
        <f t="shared" si="12"/>
        <v>30.82</v>
      </c>
      <c r="DR6" s="21" t="str">
        <f>IF(DR7="","",IF(DR7="-","【-】","【"&amp;SUBSTITUTE(TEXT(DR7,"#,##0.00"),"-","△")&amp;"】"))</f>
        <v>【39.30】</v>
      </c>
      <c r="DS6" s="22" t="str">
        <f>IF(DS7="",NA(),DS7)</f>
        <v>-</v>
      </c>
      <c r="DT6" s="22" t="str">
        <f t="shared" ref="DT6:EB6" si="13">IF(DT7="",NA(),DT7)</f>
        <v>-</v>
      </c>
      <c r="DU6" s="22">
        <f t="shared" si="13"/>
        <v>6.68</v>
      </c>
      <c r="DV6" s="22">
        <f t="shared" si="13"/>
        <v>36.96</v>
      </c>
      <c r="DW6" s="22">
        <f t="shared" si="13"/>
        <v>36.96</v>
      </c>
      <c r="DX6" s="22" t="str">
        <f t="shared" si="13"/>
        <v>-</v>
      </c>
      <c r="DY6" s="22" t="str">
        <f t="shared" si="13"/>
        <v>-</v>
      </c>
      <c r="DZ6" s="22">
        <f t="shared" si="13"/>
        <v>18.829999999999998</v>
      </c>
      <c r="EA6" s="22">
        <f t="shared" si="13"/>
        <v>18.05</v>
      </c>
      <c r="EB6" s="22">
        <f t="shared" si="13"/>
        <v>14.28</v>
      </c>
      <c r="EC6" s="21" t="str">
        <f>IF(EC7="","",IF(EC7="-","【-】","【"&amp;SUBSTITUTE(TEXT(EC7,"#,##0.00"),"-","△")&amp;"】"))</f>
        <v>【18.76】</v>
      </c>
      <c r="ED6" s="22" t="str">
        <f>IF(ED7="",NA(),ED7)</f>
        <v>-</v>
      </c>
      <c r="EE6" s="22" t="str">
        <f t="shared" ref="EE6:EM6" si="14">IF(EE7="",NA(),EE7)</f>
        <v>-</v>
      </c>
      <c r="EF6" s="21">
        <f t="shared" si="14"/>
        <v>0</v>
      </c>
      <c r="EG6" s="21">
        <f t="shared" si="14"/>
        <v>0</v>
      </c>
      <c r="EH6" s="21">
        <f t="shared" si="14"/>
        <v>0</v>
      </c>
      <c r="EI6" s="22" t="str">
        <f t="shared" si="14"/>
        <v>-</v>
      </c>
      <c r="EJ6" s="22" t="str">
        <f t="shared" si="14"/>
        <v>-</v>
      </c>
      <c r="EK6" s="22">
        <f t="shared" si="14"/>
        <v>0.96</v>
      </c>
      <c r="EL6" s="22">
        <f t="shared" si="14"/>
        <v>0.37</v>
      </c>
      <c r="EM6" s="22">
        <f t="shared" si="14"/>
        <v>0.23</v>
      </c>
      <c r="EN6" s="21" t="str">
        <f>IF(EN7="","",IF(EN7="-","【-】","【"&amp;SUBSTITUTE(TEXT(EN7,"#,##0.00"),"-","△")&amp;"】"))</f>
        <v>【0.65】</v>
      </c>
    </row>
    <row r="7" spans="1:144" s="23" customFormat="1" x14ac:dyDescent="0.15">
      <c r="A7" s="15"/>
      <c r="B7" s="24">
        <v>2022</v>
      </c>
      <c r="C7" s="24">
        <v>192015</v>
      </c>
      <c r="D7" s="24">
        <v>46</v>
      </c>
      <c r="E7" s="24">
        <v>1</v>
      </c>
      <c r="F7" s="24">
        <v>0</v>
      </c>
      <c r="G7" s="24">
        <v>5</v>
      </c>
      <c r="H7" s="24" t="s">
        <v>93</v>
      </c>
      <c r="I7" s="24" t="s">
        <v>94</v>
      </c>
      <c r="J7" s="24" t="s">
        <v>95</v>
      </c>
      <c r="K7" s="24" t="s">
        <v>96</v>
      </c>
      <c r="L7" s="24" t="s">
        <v>97</v>
      </c>
      <c r="M7" s="24" t="s">
        <v>98</v>
      </c>
      <c r="N7" s="25" t="s">
        <v>99</v>
      </c>
      <c r="O7" s="25">
        <v>42.64</v>
      </c>
      <c r="P7" s="25">
        <v>0.18</v>
      </c>
      <c r="Q7" s="25">
        <v>1100</v>
      </c>
      <c r="R7" s="25">
        <v>186393</v>
      </c>
      <c r="S7" s="25">
        <v>212.47</v>
      </c>
      <c r="T7" s="25">
        <v>877.27</v>
      </c>
      <c r="U7" s="25">
        <v>330</v>
      </c>
      <c r="V7" s="25">
        <v>2.59</v>
      </c>
      <c r="W7" s="25">
        <v>127.41</v>
      </c>
      <c r="X7" s="25" t="s">
        <v>99</v>
      </c>
      <c r="Y7" s="25" t="s">
        <v>99</v>
      </c>
      <c r="Z7" s="25">
        <v>89.98</v>
      </c>
      <c r="AA7" s="25">
        <v>102.74</v>
      </c>
      <c r="AB7" s="25">
        <v>92.56</v>
      </c>
      <c r="AC7" s="25" t="s">
        <v>99</v>
      </c>
      <c r="AD7" s="25" t="s">
        <v>99</v>
      </c>
      <c r="AE7" s="25">
        <v>97.61</v>
      </c>
      <c r="AF7" s="25">
        <v>98.78</v>
      </c>
      <c r="AG7" s="25">
        <v>101.23</v>
      </c>
      <c r="AH7" s="25">
        <v>104.96</v>
      </c>
      <c r="AI7" s="25" t="s">
        <v>99</v>
      </c>
      <c r="AJ7" s="25" t="s">
        <v>99</v>
      </c>
      <c r="AK7" s="25">
        <v>280.49</v>
      </c>
      <c r="AL7" s="25">
        <v>227.45</v>
      </c>
      <c r="AM7" s="25">
        <v>356.35</v>
      </c>
      <c r="AN7" s="25" t="s">
        <v>99</v>
      </c>
      <c r="AO7" s="25" t="s">
        <v>99</v>
      </c>
      <c r="AP7" s="25">
        <v>143.65</v>
      </c>
      <c r="AQ7" s="25">
        <v>155.82</v>
      </c>
      <c r="AR7" s="25">
        <v>155.18</v>
      </c>
      <c r="AS7" s="25">
        <v>30.67</v>
      </c>
      <c r="AT7" s="25" t="s">
        <v>99</v>
      </c>
      <c r="AU7" s="25" t="s">
        <v>99</v>
      </c>
      <c r="AV7" s="25">
        <v>87.87</v>
      </c>
      <c r="AW7" s="25">
        <v>126.34</v>
      </c>
      <c r="AX7" s="25">
        <v>153.38</v>
      </c>
      <c r="AY7" s="25" t="s">
        <v>99</v>
      </c>
      <c r="AZ7" s="25" t="s">
        <v>99</v>
      </c>
      <c r="BA7" s="25">
        <v>94.01</v>
      </c>
      <c r="BB7" s="25">
        <v>111.08</v>
      </c>
      <c r="BC7" s="25">
        <v>118.28</v>
      </c>
      <c r="BD7" s="25">
        <v>195.24</v>
      </c>
      <c r="BE7" s="25" t="s">
        <v>99</v>
      </c>
      <c r="BF7" s="25" t="s">
        <v>99</v>
      </c>
      <c r="BG7" s="25">
        <v>4220.9799999999996</v>
      </c>
      <c r="BH7" s="25">
        <v>4074.34</v>
      </c>
      <c r="BI7" s="25">
        <v>3849.67</v>
      </c>
      <c r="BJ7" s="25" t="s">
        <v>99</v>
      </c>
      <c r="BK7" s="25" t="s">
        <v>99</v>
      </c>
      <c r="BL7" s="25">
        <v>1421.84</v>
      </c>
      <c r="BM7" s="25">
        <v>1596.62</v>
      </c>
      <c r="BN7" s="25">
        <v>1456.79</v>
      </c>
      <c r="BO7" s="25">
        <v>1090.93</v>
      </c>
      <c r="BP7" s="25" t="s">
        <v>99</v>
      </c>
      <c r="BQ7" s="25" t="s">
        <v>99</v>
      </c>
      <c r="BR7" s="25">
        <v>5.12</v>
      </c>
      <c r="BS7" s="25">
        <v>5.87</v>
      </c>
      <c r="BT7" s="25">
        <v>5.35</v>
      </c>
      <c r="BU7" s="25" t="s">
        <v>99</v>
      </c>
      <c r="BV7" s="25" t="s">
        <v>99</v>
      </c>
      <c r="BW7" s="25">
        <v>35.72</v>
      </c>
      <c r="BX7" s="25">
        <v>33.659999999999997</v>
      </c>
      <c r="BY7" s="25">
        <v>35.33</v>
      </c>
      <c r="BZ7" s="25">
        <v>58.61</v>
      </c>
      <c r="CA7" s="25" t="s">
        <v>99</v>
      </c>
      <c r="CB7" s="25" t="s">
        <v>99</v>
      </c>
      <c r="CC7" s="25">
        <v>362.67</v>
      </c>
      <c r="CD7" s="25">
        <v>350.28</v>
      </c>
      <c r="CE7" s="25">
        <v>371.87</v>
      </c>
      <c r="CF7" s="25" t="s">
        <v>99</v>
      </c>
      <c r="CG7" s="25" t="s">
        <v>99</v>
      </c>
      <c r="CH7" s="25">
        <v>471.3</v>
      </c>
      <c r="CI7" s="25">
        <v>506.68</v>
      </c>
      <c r="CJ7" s="25">
        <v>491.45</v>
      </c>
      <c r="CK7" s="25">
        <v>274.97000000000003</v>
      </c>
      <c r="CL7" s="25" t="s">
        <v>99</v>
      </c>
      <c r="CM7" s="25" t="s">
        <v>99</v>
      </c>
      <c r="CN7" s="25">
        <v>86.14</v>
      </c>
      <c r="CO7" s="25">
        <v>81.5</v>
      </c>
      <c r="CP7" s="25">
        <v>80.180000000000007</v>
      </c>
      <c r="CQ7" s="25" t="s">
        <v>99</v>
      </c>
      <c r="CR7" s="25" t="s">
        <v>99</v>
      </c>
      <c r="CS7" s="25">
        <v>51.52</v>
      </c>
      <c r="CT7" s="25">
        <v>48.75</v>
      </c>
      <c r="CU7" s="25">
        <v>50.95</v>
      </c>
      <c r="CV7" s="25">
        <v>52.36</v>
      </c>
      <c r="CW7" s="25" t="s">
        <v>99</v>
      </c>
      <c r="CX7" s="25" t="s">
        <v>99</v>
      </c>
      <c r="CY7" s="25">
        <v>48.23</v>
      </c>
      <c r="CZ7" s="25">
        <v>45.65</v>
      </c>
      <c r="DA7" s="25">
        <v>47.46</v>
      </c>
      <c r="DB7" s="25" t="s">
        <v>99</v>
      </c>
      <c r="DC7" s="25" t="s">
        <v>99</v>
      </c>
      <c r="DD7" s="25">
        <v>61.29</v>
      </c>
      <c r="DE7" s="25">
        <v>60.88</v>
      </c>
      <c r="DF7" s="25">
        <v>61</v>
      </c>
      <c r="DG7" s="25">
        <v>73.88</v>
      </c>
      <c r="DH7" s="25" t="s">
        <v>99</v>
      </c>
      <c r="DI7" s="25" t="s">
        <v>99</v>
      </c>
      <c r="DJ7" s="25">
        <v>10.49</v>
      </c>
      <c r="DK7" s="25">
        <v>19.72</v>
      </c>
      <c r="DL7" s="25">
        <v>27.13</v>
      </c>
      <c r="DM7" s="25" t="s">
        <v>99</v>
      </c>
      <c r="DN7" s="25" t="s">
        <v>99</v>
      </c>
      <c r="DO7" s="25">
        <v>24.16</v>
      </c>
      <c r="DP7" s="25">
        <v>29.81</v>
      </c>
      <c r="DQ7" s="25">
        <v>30.82</v>
      </c>
      <c r="DR7" s="25">
        <v>39.299999999999997</v>
      </c>
      <c r="DS7" s="25" t="s">
        <v>99</v>
      </c>
      <c r="DT7" s="25" t="s">
        <v>99</v>
      </c>
      <c r="DU7" s="25">
        <v>6.68</v>
      </c>
      <c r="DV7" s="25">
        <v>36.96</v>
      </c>
      <c r="DW7" s="25">
        <v>36.96</v>
      </c>
      <c r="DX7" s="25" t="s">
        <v>99</v>
      </c>
      <c r="DY7" s="25" t="s">
        <v>99</v>
      </c>
      <c r="DZ7" s="25">
        <v>18.829999999999998</v>
      </c>
      <c r="EA7" s="25">
        <v>18.05</v>
      </c>
      <c r="EB7" s="25">
        <v>14.28</v>
      </c>
      <c r="EC7" s="25">
        <v>18.760000000000002</v>
      </c>
      <c r="ED7" s="25" t="s">
        <v>99</v>
      </c>
      <c r="EE7" s="25" t="s">
        <v>99</v>
      </c>
      <c r="EF7" s="25">
        <v>0</v>
      </c>
      <c r="EG7" s="25">
        <v>0</v>
      </c>
      <c r="EH7" s="25">
        <v>0</v>
      </c>
      <c r="EI7" s="25" t="s">
        <v>99</v>
      </c>
      <c r="EJ7" s="25" t="s">
        <v>99</v>
      </c>
      <c r="EK7" s="25">
        <v>0.96</v>
      </c>
      <c r="EL7" s="25">
        <v>0.37</v>
      </c>
      <c r="EM7" s="25">
        <v>0.23</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J4023</cp:lastModifiedBy>
  <cp:lastPrinted>2024-01-31T02:18:52Z</cp:lastPrinted>
  <dcterms:created xsi:type="dcterms:W3CDTF">2023-12-05T00:53:30Z</dcterms:created>
  <dcterms:modified xsi:type="dcterms:W3CDTF">2024-01-31T02:18:53Z</dcterms:modified>
  <cp:category/>
</cp:coreProperties>
</file>