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mc:Choice Requires="x15">
      <x15ac:absPath xmlns:x15ac="http://schemas.microsoft.com/office/spreadsheetml/2010/11/ac" url="M:\03_経理係\01共通（経理係）\01照会・調査\R5照会・依頼等\85 経営比較分析表\02　回答\下水\"/>
    </mc:Choice>
  </mc:AlternateContent>
  <workbookProtection workbookAlgorithmName="SHA-512" workbookHashValue="Kc+33qP+0YOW4+QSZMFckaH8l546Kee9UzZ1RMPfQBe4Wo0suW6QC+HjO+w78yOEa29Pn3h05JMPTHBgqdP6aA==" workbookSaltValue="cG5947v6jJ9O+32jcq6+ug==" workbookSpinCount="100000" lockStructure="1"/>
  <bookViews>
    <workbookView xWindow="0" yWindow="0" windowWidth="15360" windowHeight="7635"/>
  </bookViews>
  <sheets>
    <sheet name="法適用_下水道事業" sheetId="4" r:id="rId1"/>
    <sheet name="データ" sheetId="5" state="hidden" r:id="rId2"/>
  </sheets>
  <calcPr calcId="162913"/>
  <extLst>
    <ext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<sst xmlns="http://schemas.openxmlformats.org/spreadsheetml/2006/main" count="231" uniqueCount="118">
  <si>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</si>
  <si>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</si>
  <si>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</si>
  <si>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</si>
  <si>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</si>
  <si>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</si>
  <si>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</si>
  <si>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</si>
  <si>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</si>
  <si>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</si>
  <si>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</si>
  <si>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</si>
  <si>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</si>
  <si>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</si>
  <si>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</si>
  <si>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</si>
  <si>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</si>
  <si>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</si>
  <si>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</si>
  <si>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</si>
  <si>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</si>
  <si>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</si>
  <si>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</si>
  <si>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</si>
  <si>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</si>
  <si>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</si>
  <si>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</si>
  <si>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</si>
  <si>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</si>
  <si>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</si>
  <si>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</si>
  <si>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</si>
  <si>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</si>
  <si>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</si>
  <si>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</si>
  <si>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</si>
  <si>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</si>
  <si>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</si>
  <si>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</si>
  <si>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</si>
  <si>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</si>
  <si>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</si>
  <si>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</si>
  <si>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</si>
  <si>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</si>
  <si>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</si>
  <si>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</si>
  <si>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</si>
  <si>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</si>
  <si>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</si>
  <si>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</si>
  <si>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</si>
  <si>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</si>
  <si>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</si>
  <si>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</si>
  <si>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</si>
  <si>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</si>
  <si>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</si>
  <si>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</si>
  <si>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</si>
  <si>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</si>
  <si>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</si>
  <si>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</si>
  <si>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</si>
  <si>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</si>
  <si>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</si>
  <si>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</si>
  <si>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</si>
  <si>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</si>
  <si>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</si>
  <si>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</si>
  <si>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</si>
  <si>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</si>
  <si>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</si>
  <si>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</si>
  <si>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</si>
  <si>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</si>
  <si>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</si>
  <si>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</si>
  <si>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</si>
  <si>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</si>
  <si>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</si>
  <si>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</si>
  <si>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</si>
  <si>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</si>
  <si>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</si>
  <si>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</si>
  <si>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</si>
  <si>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</si>
  <si>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</si>
  <si>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</si>
  <si>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</si>
  <si>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</si>
  <si>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</si>
  <si>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</si>
  <si>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</si>
  <si>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甲府市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</si>
  <si>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</si>
  <si>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</si>
  <si>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</si>
  <si>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</si>
  <si>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</si>
  <si>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</si>
  <si>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</si>
  <si>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</si>
  <si>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</si>
  <si>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</si>
  <si>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</si>
  <si>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</si>
  <si>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</si>
  <si>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</si>
  <si>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</si>
  <si>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</si>
  <si>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</si>
  <si>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</si>
  <si>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経常収支比率は、前年度と比較して上昇し、引き続き100％を上回っていることから、使用料収入等により維持管理費や支払利息等の費用を賄えている。類似団体の平均と比較しても高い数値であり、安定した経営状況を維持している。
流動比率は、前年度と比較して低下し、類似団体の平均と比較しても低い数値である。短期的な債務に対しては、下水道使用料収入や一般会計繰入金・国庫補助金等で賄うことができ、支払能力は確保できている。
企業債残高対事業規模比率は、企業債残高が影響し、前年度とほぼ変わらず高い数値である。
経費回収率および汚水処理原価に大きな増減はない。
施設利用率は、類似団体の平均と比較しても高い数値となっており、処理量に合った施設能力・規模といえる。
水洗化率は、前年度と比較して上昇し、類似団体の平均と比較しても高い数値となっている。今後も効果的な普及活動を進め、水洗化率の向上を図る。</t>
    <phoneticPr fontId="4"/>
  </si>
  <si>
    <t>本市の下水道事業は、人口減少等による収入減や施設整備に要する経費の増加による厳しい経営状況のなか、経営戦略に基づく事業を着実に進め、経営の改善に努めてきた。
そのため、経常収支比率及び経費回収率等の指標からは、経営の健全性・効率性が継続的に確保されていると判断できる。
昨今の労務単価の上昇、物価高騰などにより、これまで以上に厳しい経営状況が見込まれるが、「甲府市上下水道事業経営戦略」に基づき、中・長期的視点に立った経年化施設の整備及び管路更新等の事業を着実に進めることにより、施設の強靭化等を図り、健全で効率的な事業経営に努めていく。</t>
    <phoneticPr fontId="4"/>
  </si>
  <si>
    <t>有形固定資産減価償却率は、前年度と比較して上昇し、類似団体の平均と比較しても高い数値となっている。
管渠老朽化率及び管渠改善率は、法定耐用年数を経過した管渠がなく、改善を必要とする管渠が少ないため、類似団体と比較し低い数値となっている。今後も「甲府市公共下水道ストックマネジメント計画」等に基づき、施設の適切な維持管理を行うとともに、更新投資の適正化を図り、施設や管渠の改築を効果的に進めていく。</t>
    <rPh sb="50" eb="52">
      <t>カンキョ</t>
    </rPh>
    <rPh sb="52" eb="55">
      <t>ロウキュウカ</t>
    </rPh>
    <rPh sb="55" eb="56">
      <t>リツ</t>
    </rPh>
    <rPh sb="56" eb="57">
      <t>オヨ</t>
    </rPh>
    <rPh sb="172" eb="174">
      <t>テキセイ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</si>
</sst>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0.01</c:v>
                </c:pt>
                <c:pt idx="1">
                  <c:v>0.01</c:v>
                </c:pt>
                <c:pt idx="2">
                  <c:v>0.01</c:v>
                </c:pt>
                <c:pt idx="3">
                  <c:v>0.01</c:v>
                </c:pt>
                <c:pt idx="4">
                  <c:v>0.01</c:v>
                </c:pt>
              </c:numCache>
            </c:numRef>
          </c:val>
          <c:extLst>
            <c:ext xmlns:c16="http://schemas.microsoft.com/office/drawing/2014/chart" uri="{C3380CC4-5D6E-409C-BE32-E72D297353CC}">
              <c16:uniqueId val="{00000000-8056-4282-930E-7DC0DCCD6E4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8056-4282-930E-7DC0DCCD6E4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76.44</c:v>
                </c:pt>
                <c:pt idx="1">
                  <c:v>77.040000000000006</c:v>
                </c:pt>
                <c:pt idx="2">
                  <c:v>78.739999999999995</c:v>
                </c:pt>
                <c:pt idx="3">
                  <c:v>83.49</c:v>
                </c:pt>
                <c:pt idx="4">
                  <c:v>78.63</c:v>
                </c:pt>
              </c:numCache>
            </c:numRef>
          </c:val>
          <c:extLst>
            <c:ext xmlns:c16="http://schemas.microsoft.com/office/drawing/2014/chart" uri="{C3380CC4-5D6E-409C-BE32-E72D297353CC}">
              <c16:uniqueId val="{00000000-25E6-498D-8874-CEC004560AC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25E6-498D-8874-CEC004560AC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91.18</c:v>
                </c:pt>
                <c:pt idx="1">
                  <c:v>92.94</c:v>
                </c:pt>
                <c:pt idx="2">
                  <c:v>94.43</c:v>
                </c:pt>
                <c:pt idx="3">
                  <c:v>94.94</c:v>
                </c:pt>
                <c:pt idx="4">
                  <c:v>95.49</c:v>
                </c:pt>
              </c:numCache>
            </c:numRef>
          </c:val>
          <c:extLst>
            <c:ext xmlns:c16="http://schemas.microsoft.com/office/drawing/2014/chart" uri="{C3380CC4-5D6E-409C-BE32-E72D297353CC}">
              <c16:uniqueId val="{00000000-DE72-4A66-9E1D-2B3E7AC7C9A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DE72-4A66-9E1D-2B3E7AC7C9A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110.85</c:v>
                </c:pt>
                <c:pt idx="1">
                  <c:v>108.26</c:v>
                </c:pt>
                <c:pt idx="2">
                  <c:v>108.41</c:v>
                </c:pt>
                <c:pt idx="3">
                  <c:v>109.29</c:v>
                </c:pt>
                <c:pt idx="4">
                  <c:v>112.57</c:v>
                </c:pt>
              </c:numCache>
            </c:numRef>
          </c:val>
          <c:extLst>
            <c:ext xmlns:c16="http://schemas.microsoft.com/office/drawing/2014/chart" uri="{C3380CC4-5D6E-409C-BE32-E72D297353CC}">
              <c16:uniqueId val="{00000000-E640-47F0-8378-45E73BA2A5B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101.72</c:v>
                </c:pt>
                <c:pt idx="1">
                  <c:v>102.73</c:v>
                </c:pt>
                <c:pt idx="2">
                  <c:v>105.78</c:v>
                </c:pt>
                <c:pt idx="3">
                  <c:v>106.09</c:v>
                </c:pt>
                <c:pt idx="4">
                  <c:v>106.44</c:v>
                </c:pt>
              </c:numCache>
            </c:numRef>
          </c:val>
          <c:smooth val="0"/>
          <c:extLst>
            <c:ext xmlns:c16="http://schemas.microsoft.com/office/drawing/2014/chart" uri="{C3380CC4-5D6E-409C-BE32-E72D297353CC}">
              <c16:uniqueId val="{00000001-E640-47F0-8378-45E73BA2A5B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22.01</c:v>
                </c:pt>
                <c:pt idx="1">
                  <c:v>23.82</c:v>
                </c:pt>
                <c:pt idx="2">
                  <c:v>25.39</c:v>
                </c:pt>
                <c:pt idx="3">
                  <c:v>26.94</c:v>
                </c:pt>
                <c:pt idx="4">
                  <c:v>29.36</c:v>
                </c:pt>
              </c:numCache>
            </c:numRef>
          </c:val>
          <c:extLst>
            <c:ext xmlns:c16="http://schemas.microsoft.com/office/drawing/2014/chart" uri="{C3380CC4-5D6E-409C-BE32-E72D297353CC}">
              <c16:uniqueId val="{00000000-C447-4B1D-B72C-62F2F5936EB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24.68</c:v>
                </c:pt>
                <c:pt idx="2">
                  <c:v>21.36</c:v>
                </c:pt>
                <c:pt idx="3">
                  <c:v>22.79</c:v>
                </c:pt>
                <c:pt idx="4">
                  <c:v>24.8</c:v>
                </c:pt>
              </c:numCache>
            </c:numRef>
          </c:val>
          <c:smooth val="0"/>
          <c:extLst>
            <c:ext xmlns:c16="http://schemas.microsoft.com/office/drawing/2014/chart" uri="{C3380CC4-5D6E-409C-BE32-E72D297353CC}">
              <c16:uniqueId val="{00000001-C447-4B1D-B72C-62F2F5936EB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803-44EB-B878-DA772CA13AD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8.6199999999999992</c:v>
                </c:pt>
                <c:pt idx="2">
                  <c:v>0.01</c:v>
                </c:pt>
                <c:pt idx="3">
                  <c:v>0.01</c:v>
                </c:pt>
                <c:pt idx="4">
                  <c:v>0.02</c:v>
                </c:pt>
              </c:numCache>
            </c:numRef>
          </c:val>
          <c:smooth val="0"/>
          <c:extLst>
            <c:ext xmlns:c16="http://schemas.microsoft.com/office/drawing/2014/chart" uri="{C3380CC4-5D6E-409C-BE32-E72D297353CC}">
              <c16:uniqueId val="{00000001-0803-44EB-B878-DA772CA13AD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35D-455F-B81C-0687CA39F45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112.88</c:v>
                </c:pt>
                <c:pt idx="1">
                  <c:v>94.97</c:v>
                </c:pt>
                <c:pt idx="2">
                  <c:v>63.96</c:v>
                </c:pt>
                <c:pt idx="3">
                  <c:v>69.42</c:v>
                </c:pt>
                <c:pt idx="4">
                  <c:v>72.86</c:v>
                </c:pt>
              </c:numCache>
            </c:numRef>
          </c:val>
          <c:smooth val="0"/>
          <c:extLst>
            <c:ext xmlns:c16="http://schemas.microsoft.com/office/drawing/2014/chart" uri="{C3380CC4-5D6E-409C-BE32-E72D297353CC}">
              <c16:uniqueId val="{00000001-D35D-455F-B81C-0687CA39F45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84.13</c:v>
                </c:pt>
                <c:pt idx="1">
                  <c:v>72.02</c:v>
                </c:pt>
                <c:pt idx="2">
                  <c:v>44.38</c:v>
                </c:pt>
                <c:pt idx="3">
                  <c:v>22.24</c:v>
                </c:pt>
                <c:pt idx="4">
                  <c:v>16.89</c:v>
                </c:pt>
              </c:numCache>
            </c:numRef>
          </c:val>
          <c:extLst>
            <c:ext xmlns:c16="http://schemas.microsoft.com/office/drawing/2014/chart" uri="{C3380CC4-5D6E-409C-BE32-E72D297353CC}">
              <c16:uniqueId val="{00000000-8A02-46FC-ABEE-4EC7004C2BE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49.18</c:v>
                </c:pt>
                <c:pt idx="1">
                  <c:v>47.72</c:v>
                </c:pt>
                <c:pt idx="2">
                  <c:v>44.24</c:v>
                </c:pt>
                <c:pt idx="3">
                  <c:v>43.07</c:v>
                </c:pt>
                <c:pt idx="4">
                  <c:v>45.42</c:v>
                </c:pt>
              </c:numCache>
            </c:numRef>
          </c:val>
          <c:smooth val="0"/>
          <c:extLst>
            <c:ext xmlns:c16="http://schemas.microsoft.com/office/drawing/2014/chart" uri="{C3380CC4-5D6E-409C-BE32-E72D297353CC}">
              <c16:uniqueId val="{00000001-8A02-46FC-ABEE-4EC7004C2BE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2085.17</c:v>
                </c:pt>
                <c:pt idx="1">
                  <c:v>2091.02</c:v>
                </c:pt>
                <c:pt idx="2">
                  <c:v>2109.59</c:v>
                </c:pt>
                <c:pt idx="3">
                  <c:v>2078.4</c:v>
                </c:pt>
                <c:pt idx="4">
                  <c:v>2065.7800000000002</c:v>
                </c:pt>
              </c:numCache>
            </c:numRef>
          </c:val>
          <c:extLst>
            <c:ext xmlns:c16="http://schemas.microsoft.com/office/drawing/2014/chart" uri="{C3380CC4-5D6E-409C-BE32-E72D297353CC}">
              <c16:uniqueId val="{00000000-DEF3-4D4C-AEDC-07EDD66F1A6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DEF3-4D4C-AEDC-07EDD66F1A6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111.5</c:v>
                </c:pt>
                <c:pt idx="1">
                  <c:v>100</c:v>
                </c:pt>
                <c:pt idx="2">
                  <c:v>100</c:v>
                </c:pt>
                <c:pt idx="3">
                  <c:v>100</c:v>
                </c:pt>
                <c:pt idx="4">
                  <c:v>100</c:v>
                </c:pt>
              </c:numCache>
            </c:numRef>
          </c:val>
          <c:extLst>
            <c:ext xmlns:c16="http://schemas.microsoft.com/office/drawing/2014/chart" uri="{C3380CC4-5D6E-409C-BE32-E72D297353CC}">
              <c16:uniqueId val="{00000000-7FF8-45EA-B110-C5235BC6A2A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7FF8-45EA-B110-C5235BC6A2A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154.99</c:v>
                </c:pt>
                <c:pt idx="1">
                  <c:v>171.03</c:v>
                </c:pt>
                <c:pt idx="2">
                  <c:v>169.02</c:v>
                </c:pt>
                <c:pt idx="3">
                  <c:v>170.58</c:v>
                </c:pt>
                <c:pt idx="4">
                  <c:v>171.9</c:v>
                </c:pt>
              </c:numCache>
            </c:numRef>
          </c:val>
          <c:extLst>
            <c:ext xmlns:c16="http://schemas.microsoft.com/office/drawing/2014/chart" uri="{C3380CC4-5D6E-409C-BE32-E72D297353CC}">
              <c16:uniqueId val="{00000000-2AF4-4F08-9BAF-F7C6AE88650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2AF4-4F08-9BAF-F7C6AE88650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E41" zoomScale="90" zoomScaleNormal="9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山梨県　甲府市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3"/>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自治体職員</v>
      </c>
      <c r="AE8" s="72"/>
      <c r="AF8" s="72"/>
      <c r="AG8" s="72"/>
      <c r="AH8" s="72"/>
      <c r="AI8" s="72"/>
      <c r="AJ8" s="72"/>
      <c r="AK8" s="3"/>
      <c r="AL8" s="51">
        <f>データ!S6</f>
        <v>186393</v>
      </c>
      <c r="AM8" s="51"/>
      <c r="AN8" s="51"/>
      <c r="AO8" s="51"/>
      <c r="AP8" s="51"/>
      <c r="AQ8" s="51"/>
      <c r="AR8" s="51"/>
      <c r="AS8" s="51"/>
      <c r="AT8" s="52">
        <f>データ!T6</f>
        <v>212.47</v>
      </c>
      <c r="AU8" s="52"/>
      <c r="AV8" s="52"/>
      <c r="AW8" s="52"/>
      <c r="AX8" s="52"/>
      <c r="AY8" s="52"/>
      <c r="AZ8" s="52"/>
      <c r="BA8" s="52"/>
      <c r="BB8" s="52">
        <f>データ!U6</f>
        <v>877.27</v>
      </c>
      <c r="BC8" s="52"/>
      <c r="BD8" s="52"/>
      <c r="BE8" s="52"/>
      <c r="BF8" s="52"/>
      <c r="BG8" s="52"/>
      <c r="BH8" s="52"/>
      <c r="BI8" s="52"/>
      <c r="BJ8" s="3"/>
      <c r="BK8" s="3"/>
      <c r="BL8" s="67" t="s">
        <v>10</v>
      </c>
      <c r="BM8" s="68"/>
      <c r="BN8" s="69" t="s">
        <v>11</v>
      </c>
      <c r="BO8" s="69"/>
      <c r="BP8" s="69"/>
      <c r="BQ8" s="69"/>
      <c r="BR8" s="69"/>
      <c r="BS8" s="69"/>
      <c r="BT8" s="69"/>
      <c r="BU8" s="69"/>
      <c r="BV8" s="69"/>
      <c r="BW8" s="69"/>
      <c r="BX8" s="69"/>
      <c r="BY8" s="70"/>
    </row>
    <row r="9" spans="1:78" ht="18.75" customHeight="1" x14ac:dyDescent="0.1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57" t="s">
        <v>16</v>
      </c>
      <c r="AE9" s="57"/>
      <c r="AF9" s="57"/>
      <c r="AG9" s="57"/>
      <c r="AH9" s="57"/>
      <c r="AI9" s="57"/>
      <c r="AJ9" s="57"/>
      <c r="AK9" s="3"/>
      <c r="AL9" s="57" t="s">
        <v>17</v>
      </c>
      <c r="AM9" s="57"/>
      <c r="AN9" s="57"/>
      <c r="AO9" s="57"/>
      <c r="AP9" s="57"/>
      <c r="AQ9" s="57"/>
      <c r="AR9" s="57"/>
      <c r="AS9" s="57"/>
      <c r="AT9" s="57" t="s">
        <v>18</v>
      </c>
      <c r="AU9" s="57"/>
      <c r="AV9" s="57"/>
      <c r="AW9" s="57"/>
      <c r="AX9" s="57"/>
      <c r="AY9" s="57"/>
      <c r="AZ9" s="57"/>
      <c r="BA9" s="57"/>
      <c r="BB9" s="57" t="s">
        <v>19</v>
      </c>
      <c r="BC9" s="57"/>
      <c r="BD9" s="57"/>
      <c r="BE9" s="57"/>
      <c r="BF9" s="57"/>
      <c r="BG9" s="57"/>
      <c r="BH9" s="57"/>
      <c r="BI9" s="57"/>
      <c r="BJ9" s="3"/>
      <c r="BK9" s="3"/>
      <c r="BL9" s="58" t="s">
        <v>20</v>
      </c>
      <c r="BM9" s="59"/>
      <c r="BN9" s="60" t="s">
        <v>21</v>
      </c>
      <c r="BO9" s="60"/>
      <c r="BP9" s="60"/>
      <c r="BQ9" s="60"/>
      <c r="BR9" s="60"/>
      <c r="BS9" s="60"/>
      <c r="BT9" s="60"/>
      <c r="BU9" s="60"/>
      <c r="BV9" s="60"/>
      <c r="BW9" s="60"/>
      <c r="BX9" s="60"/>
      <c r="BY9" s="61"/>
    </row>
    <row r="10" spans="1:78" ht="18.75" customHeight="1" x14ac:dyDescent="0.15">
      <c r="A10" s="2"/>
      <c r="B10" s="52" t="str">
        <f>データ!N6</f>
        <v>-</v>
      </c>
      <c r="C10" s="52"/>
      <c r="D10" s="52"/>
      <c r="E10" s="52"/>
      <c r="F10" s="52"/>
      <c r="G10" s="52"/>
      <c r="H10" s="52"/>
      <c r="I10" s="52">
        <f>データ!O6</f>
        <v>45.78</v>
      </c>
      <c r="J10" s="52"/>
      <c r="K10" s="52"/>
      <c r="L10" s="52"/>
      <c r="M10" s="52"/>
      <c r="N10" s="52"/>
      <c r="O10" s="52"/>
      <c r="P10" s="52">
        <f>データ!P6</f>
        <v>14.42</v>
      </c>
      <c r="Q10" s="52"/>
      <c r="R10" s="52"/>
      <c r="S10" s="52"/>
      <c r="T10" s="52"/>
      <c r="U10" s="52"/>
      <c r="V10" s="52"/>
      <c r="W10" s="52">
        <f>データ!Q6</f>
        <v>42.46</v>
      </c>
      <c r="X10" s="52"/>
      <c r="Y10" s="52"/>
      <c r="Z10" s="52"/>
      <c r="AA10" s="52"/>
      <c r="AB10" s="52"/>
      <c r="AC10" s="52"/>
      <c r="AD10" s="51">
        <f>データ!R6</f>
        <v>2431</v>
      </c>
      <c r="AE10" s="51"/>
      <c r="AF10" s="51"/>
      <c r="AG10" s="51"/>
      <c r="AH10" s="51"/>
      <c r="AI10" s="51"/>
      <c r="AJ10" s="51"/>
      <c r="AK10" s="2"/>
      <c r="AL10" s="51">
        <f>データ!V6</f>
        <v>26779</v>
      </c>
      <c r="AM10" s="51"/>
      <c r="AN10" s="51"/>
      <c r="AO10" s="51"/>
      <c r="AP10" s="51"/>
      <c r="AQ10" s="51"/>
      <c r="AR10" s="51"/>
      <c r="AS10" s="51"/>
      <c r="AT10" s="52">
        <f>データ!W6</f>
        <v>8.6199999999999992</v>
      </c>
      <c r="AU10" s="52"/>
      <c r="AV10" s="52"/>
      <c r="AW10" s="52"/>
      <c r="AX10" s="52"/>
      <c r="AY10" s="52"/>
      <c r="AZ10" s="52"/>
      <c r="BA10" s="52"/>
      <c r="BB10" s="52">
        <f>データ!X6</f>
        <v>3106.61</v>
      </c>
      <c r="BC10" s="52"/>
      <c r="BD10" s="52"/>
      <c r="BE10" s="52"/>
      <c r="BF10" s="52"/>
      <c r="BG10" s="52"/>
      <c r="BH10" s="52"/>
      <c r="BI10" s="52"/>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4" t="s">
        <v>115</v>
      </c>
      <c r="BM16" s="45"/>
      <c r="BN16" s="45"/>
      <c r="BO16" s="45"/>
      <c r="BP16" s="45"/>
      <c r="BQ16" s="45"/>
      <c r="BR16" s="45"/>
      <c r="BS16" s="45"/>
      <c r="BT16" s="45"/>
      <c r="BU16" s="45"/>
      <c r="BV16" s="45"/>
      <c r="BW16" s="45"/>
      <c r="BX16" s="45"/>
      <c r="BY16" s="45"/>
      <c r="BZ16" s="4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4"/>
      <c r="BM17" s="45"/>
      <c r="BN17" s="45"/>
      <c r="BO17" s="45"/>
      <c r="BP17" s="45"/>
      <c r="BQ17" s="45"/>
      <c r="BR17" s="45"/>
      <c r="BS17" s="45"/>
      <c r="BT17" s="45"/>
      <c r="BU17" s="45"/>
      <c r="BV17" s="45"/>
      <c r="BW17" s="45"/>
      <c r="BX17" s="45"/>
      <c r="BY17" s="45"/>
      <c r="BZ17" s="4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4"/>
      <c r="BM18" s="45"/>
      <c r="BN18" s="45"/>
      <c r="BO18" s="45"/>
      <c r="BP18" s="45"/>
      <c r="BQ18" s="45"/>
      <c r="BR18" s="45"/>
      <c r="BS18" s="45"/>
      <c r="BT18" s="45"/>
      <c r="BU18" s="45"/>
      <c r="BV18" s="45"/>
      <c r="BW18" s="45"/>
      <c r="BX18" s="45"/>
      <c r="BY18" s="45"/>
      <c r="BZ18" s="4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4"/>
      <c r="BM19" s="45"/>
      <c r="BN19" s="45"/>
      <c r="BO19" s="45"/>
      <c r="BP19" s="45"/>
      <c r="BQ19" s="45"/>
      <c r="BR19" s="45"/>
      <c r="BS19" s="45"/>
      <c r="BT19" s="45"/>
      <c r="BU19" s="45"/>
      <c r="BV19" s="45"/>
      <c r="BW19" s="45"/>
      <c r="BX19" s="45"/>
      <c r="BY19" s="45"/>
      <c r="BZ19" s="4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4"/>
      <c r="BM20" s="45"/>
      <c r="BN20" s="45"/>
      <c r="BO20" s="45"/>
      <c r="BP20" s="45"/>
      <c r="BQ20" s="45"/>
      <c r="BR20" s="45"/>
      <c r="BS20" s="45"/>
      <c r="BT20" s="45"/>
      <c r="BU20" s="45"/>
      <c r="BV20" s="45"/>
      <c r="BW20" s="45"/>
      <c r="BX20" s="45"/>
      <c r="BY20" s="45"/>
      <c r="BZ20" s="4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4"/>
      <c r="BM21" s="45"/>
      <c r="BN21" s="45"/>
      <c r="BO21" s="45"/>
      <c r="BP21" s="45"/>
      <c r="BQ21" s="45"/>
      <c r="BR21" s="45"/>
      <c r="BS21" s="45"/>
      <c r="BT21" s="45"/>
      <c r="BU21" s="45"/>
      <c r="BV21" s="45"/>
      <c r="BW21" s="45"/>
      <c r="BX21" s="45"/>
      <c r="BY21" s="45"/>
      <c r="BZ21" s="4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4"/>
      <c r="BM22" s="45"/>
      <c r="BN22" s="45"/>
      <c r="BO22" s="45"/>
      <c r="BP22" s="45"/>
      <c r="BQ22" s="45"/>
      <c r="BR22" s="45"/>
      <c r="BS22" s="45"/>
      <c r="BT22" s="45"/>
      <c r="BU22" s="45"/>
      <c r="BV22" s="45"/>
      <c r="BW22" s="45"/>
      <c r="BX22" s="45"/>
      <c r="BY22" s="45"/>
      <c r="BZ22" s="4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4"/>
      <c r="BM23" s="45"/>
      <c r="BN23" s="45"/>
      <c r="BO23" s="45"/>
      <c r="BP23" s="45"/>
      <c r="BQ23" s="45"/>
      <c r="BR23" s="45"/>
      <c r="BS23" s="45"/>
      <c r="BT23" s="45"/>
      <c r="BU23" s="45"/>
      <c r="BV23" s="45"/>
      <c r="BW23" s="45"/>
      <c r="BX23" s="45"/>
      <c r="BY23" s="45"/>
      <c r="BZ23" s="4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4"/>
      <c r="BM24" s="45"/>
      <c r="BN24" s="45"/>
      <c r="BO24" s="45"/>
      <c r="BP24" s="45"/>
      <c r="BQ24" s="45"/>
      <c r="BR24" s="45"/>
      <c r="BS24" s="45"/>
      <c r="BT24" s="45"/>
      <c r="BU24" s="45"/>
      <c r="BV24" s="45"/>
      <c r="BW24" s="45"/>
      <c r="BX24" s="45"/>
      <c r="BY24" s="45"/>
      <c r="BZ24" s="4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4"/>
      <c r="BM25" s="45"/>
      <c r="BN25" s="45"/>
      <c r="BO25" s="45"/>
      <c r="BP25" s="45"/>
      <c r="BQ25" s="45"/>
      <c r="BR25" s="45"/>
      <c r="BS25" s="45"/>
      <c r="BT25" s="45"/>
      <c r="BU25" s="45"/>
      <c r="BV25" s="45"/>
      <c r="BW25" s="45"/>
      <c r="BX25" s="45"/>
      <c r="BY25" s="45"/>
      <c r="BZ25" s="4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4"/>
      <c r="BM26" s="45"/>
      <c r="BN26" s="45"/>
      <c r="BO26" s="45"/>
      <c r="BP26" s="45"/>
      <c r="BQ26" s="45"/>
      <c r="BR26" s="45"/>
      <c r="BS26" s="45"/>
      <c r="BT26" s="45"/>
      <c r="BU26" s="45"/>
      <c r="BV26" s="45"/>
      <c r="BW26" s="45"/>
      <c r="BX26" s="45"/>
      <c r="BY26" s="45"/>
      <c r="BZ26" s="4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4"/>
      <c r="BM27" s="45"/>
      <c r="BN27" s="45"/>
      <c r="BO27" s="45"/>
      <c r="BP27" s="45"/>
      <c r="BQ27" s="45"/>
      <c r="BR27" s="45"/>
      <c r="BS27" s="45"/>
      <c r="BT27" s="45"/>
      <c r="BU27" s="45"/>
      <c r="BV27" s="45"/>
      <c r="BW27" s="45"/>
      <c r="BX27" s="45"/>
      <c r="BY27" s="45"/>
      <c r="BZ27" s="4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4"/>
      <c r="BM28" s="45"/>
      <c r="BN28" s="45"/>
      <c r="BO28" s="45"/>
      <c r="BP28" s="45"/>
      <c r="BQ28" s="45"/>
      <c r="BR28" s="45"/>
      <c r="BS28" s="45"/>
      <c r="BT28" s="45"/>
      <c r="BU28" s="45"/>
      <c r="BV28" s="45"/>
      <c r="BW28" s="45"/>
      <c r="BX28" s="45"/>
      <c r="BY28" s="45"/>
      <c r="BZ28" s="4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4"/>
      <c r="BM29" s="45"/>
      <c r="BN29" s="45"/>
      <c r="BO29" s="45"/>
      <c r="BP29" s="45"/>
      <c r="BQ29" s="45"/>
      <c r="BR29" s="45"/>
      <c r="BS29" s="45"/>
      <c r="BT29" s="45"/>
      <c r="BU29" s="45"/>
      <c r="BV29" s="45"/>
      <c r="BW29" s="45"/>
      <c r="BX29" s="45"/>
      <c r="BY29" s="45"/>
      <c r="BZ29" s="4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4"/>
      <c r="BM30" s="45"/>
      <c r="BN30" s="45"/>
      <c r="BO30" s="45"/>
      <c r="BP30" s="45"/>
      <c r="BQ30" s="45"/>
      <c r="BR30" s="45"/>
      <c r="BS30" s="45"/>
      <c r="BT30" s="45"/>
      <c r="BU30" s="45"/>
      <c r="BV30" s="45"/>
      <c r="BW30" s="45"/>
      <c r="BX30" s="45"/>
      <c r="BY30" s="45"/>
      <c r="BZ30" s="4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4"/>
      <c r="BM31" s="45"/>
      <c r="BN31" s="45"/>
      <c r="BO31" s="45"/>
      <c r="BP31" s="45"/>
      <c r="BQ31" s="45"/>
      <c r="BR31" s="45"/>
      <c r="BS31" s="45"/>
      <c r="BT31" s="45"/>
      <c r="BU31" s="45"/>
      <c r="BV31" s="45"/>
      <c r="BW31" s="45"/>
      <c r="BX31" s="45"/>
      <c r="BY31" s="45"/>
      <c r="BZ31" s="4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4"/>
      <c r="BM32" s="45"/>
      <c r="BN32" s="45"/>
      <c r="BO32" s="45"/>
      <c r="BP32" s="45"/>
      <c r="BQ32" s="45"/>
      <c r="BR32" s="45"/>
      <c r="BS32" s="45"/>
      <c r="BT32" s="45"/>
      <c r="BU32" s="45"/>
      <c r="BV32" s="45"/>
      <c r="BW32" s="45"/>
      <c r="BX32" s="45"/>
      <c r="BY32" s="45"/>
      <c r="BZ32" s="4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4"/>
      <c r="BM33" s="45"/>
      <c r="BN33" s="45"/>
      <c r="BO33" s="45"/>
      <c r="BP33" s="45"/>
      <c r="BQ33" s="45"/>
      <c r="BR33" s="45"/>
      <c r="BS33" s="45"/>
      <c r="BT33" s="45"/>
      <c r="BU33" s="45"/>
      <c r="BV33" s="45"/>
      <c r="BW33" s="45"/>
      <c r="BX33" s="45"/>
      <c r="BY33" s="45"/>
      <c r="BZ33" s="4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4"/>
      <c r="BM34" s="45"/>
      <c r="BN34" s="45"/>
      <c r="BO34" s="45"/>
      <c r="BP34" s="45"/>
      <c r="BQ34" s="45"/>
      <c r="BR34" s="45"/>
      <c r="BS34" s="45"/>
      <c r="BT34" s="45"/>
      <c r="BU34" s="45"/>
      <c r="BV34" s="45"/>
      <c r="BW34" s="45"/>
      <c r="BX34" s="45"/>
      <c r="BY34" s="45"/>
      <c r="BZ34" s="4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4"/>
      <c r="BM35" s="45"/>
      <c r="BN35" s="45"/>
      <c r="BO35" s="45"/>
      <c r="BP35" s="45"/>
      <c r="BQ35" s="45"/>
      <c r="BR35" s="45"/>
      <c r="BS35" s="45"/>
      <c r="BT35" s="45"/>
      <c r="BU35" s="45"/>
      <c r="BV35" s="45"/>
      <c r="BW35" s="45"/>
      <c r="BX35" s="45"/>
      <c r="BY35" s="45"/>
      <c r="BZ35" s="4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4"/>
      <c r="BM36" s="45"/>
      <c r="BN36" s="45"/>
      <c r="BO36" s="45"/>
      <c r="BP36" s="45"/>
      <c r="BQ36" s="45"/>
      <c r="BR36" s="45"/>
      <c r="BS36" s="45"/>
      <c r="BT36" s="45"/>
      <c r="BU36" s="45"/>
      <c r="BV36" s="45"/>
      <c r="BW36" s="45"/>
      <c r="BX36" s="45"/>
      <c r="BY36" s="45"/>
      <c r="BZ36" s="4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4"/>
      <c r="BM37" s="45"/>
      <c r="BN37" s="45"/>
      <c r="BO37" s="45"/>
      <c r="BP37" s="45"/>
      <c r="BQ37" s="45"/>
      <c r="BR37" s="45"/>
      <c r="BS37" s="45"/>
      <c r="BT37" s="45"/>
      <c r="BU37" s="45"/>
      <c r="BV37" s="45"/>
      <c r="BW37" s="45"/>
      <c r="BX37" s="45"/>
      <c r="BY37" s="45"/>
      <c r="BZ37" s="4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4"/>
      <c r="BM38" s="45"/>
      <c r="BN38" s="45"/>
      <c r="BO38" s="45"/>
      <c r="BP38" s="45"/>
      <c r="BQ38" s="45"/>
      <c r="BR38" s="45"/>
      <c r="BS38" s="45"/>
      <c r="BT38" s="45"/>
      <c r="BU38" s="45"/>
      <c r="BV38" s="45"/>
      <c r="BW38" s="45"/>
      <c r="BX38" s="45"/>
      <c r="BY38" s="45"/>
      <c r="BZ38" s="4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4"/>
      <c r="BM39" s="45"/>
      <c r="BN39" s="45"/>
      <c r="BO39" s="45"/>
      <c r="BP39" s="45"/>
      <c r="BQ39" s="45"/>
      <c r="BR39" s="45"/>
      <c r="BS39" s="45"/>
      <c r="BT39" s="45"/>
      <c r="BU39" s="45"/>
      <c r="BV39" s="45"/>
      <c r="BW39" s="45"/>
      <c r="BX39" s="45"/>
      <c r="BY39" s="45"/>
      <c r="BZ39" s="4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4"/>
      <c r="BM40" s="45"/>
      <c r="BN40" s="45"/>
      <c r="BO40" s="45"/>
      <c r="BP40" s="45"/>
      <c r="BQ40" s="45"/>
      <c r="BR40" s="45"/>
      <c r="BS40" s="45"/>
      <c r="BT40" s="45"/>
      <c r="BU40" s="45"/>
      <c r="BV40" s="45"/>
      <c r="BW40" s="45"/>
      <c r="BX40" s="45"/>
      <c r="BY40" s="45"/>
      <c r="BZ40" s="4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4"/>
      <c r="BM41" s="45"/>
      <c r="BN41" s="45"/>
      <c r="BO41" s="45"/>
      <c r="BP41" s="45"/>
      <c r="BQ41" s="45"/>
      <c r="BR41" s="45"/>
      <c r="BS41" s="45"/>
      <c r="BT41" s="45"/>
      <c r="BU41" s="45"/>
      <c r="BV41" s="45"/>
      <c r="BW41" s="45"/>
      <c r="BX41" s="45"/>
      <c r="BY41" s="45"/>
      <c r="BZ41" s="4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4"/>
      <c r="BM42" s="45"/>
      <c r="BN42" s="45"/>
      <c r="BO42" s="45"/>
      <c r="BP42" s="45"/>
      <c r="BQ42" s="45"/>
      <c r="BR42" s="45"/>
      <c r="BS42" s="45"/>
      <c r="BT42" s="45"/>
      <c r="BU42" s="45"/>
      <c r="BV42" s="45"/>
      <c r="BW42" s="45"/>
      <c r="BX42" s="45"/>
      <c r="BY42" s="45"/>
      <c r="BZ42" s="4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4"/>
      <c r="BM43" s="45"/>
      <c r="BN43" s="45"/>
      <c r="BO43" s="45"/>
      <c r="BP43" s="45"/>
      <c r="BQ43" s="45"/>
      <c r="BR43" s="45"/>
      <c r="BS43" s="45"/>
      <c r="BT43" s="45"/>
      <c r="BU43" s="45"/>
      <c r="BV43" s="45"/>
      <c r="BW43" s="45"/>
      <c r="BX43" s="45"/>
      <c r="BY43" s="45"/>
      <c r="BZ43" s="4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7"/>
      <c r="BM44" s="48"/>
      <c r="BN44" s="48"/>
      <c r="BO44" s="48"/>
      <c r="BP44" s="48"/>
      <c r="BQ44" s="48"/>
      <c r="BR44" s="48"/>
      <c r="BS44" s="48"/>
      <c r="BT44" s="48"/>
      <c r="BU44" s="48"/>
      <c r="BV44" s="48"/>
      <c r="BW44" s="48"/>
      <c r="BX44" s="48"/>
      <c r="BY44" s="48"/>
      <c r="BZ44" s="4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116</v>
      </c>
      <c r="BM66" s="45"/>
      <c r="BN66" s="45"/>
      <c r="BO66" s="45"/>
      <c r="BP66" s="45"/>
      <c r="BQ66" s="45"/>
      <c r="BR66" s="45"/>
      <c r="BS66" s="45"/>
      <c r="BT66" s="45"/>
      <c r="BU66" s="45"/>
      <c r="BV66" s="45"/>
      <c r="BW66" s="45"/>
      <c r="BX66" s="45"/>
      <c r="BY66" s="45"/>
      <c r="BZ66" s="4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15">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4tzNFDfWl3U6RcEBEbZKahFgqxiViKU2AjqyiSvClGbTm49ZYlXUkoZ0zxrnyIWF9vLEVlsO32hkCEMDaXfbqA==" saltValue="YUwqjB7KKiq9s7R4nK1fZ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192015</v>
      </c>
      <c r="D6" s="19">
        <f t="shared" si="3"/>
        <v>46</v>
      </c>
      <c r="E6" s="19">
        <f t="shared" si="3"/>
        <v>17</v>
      </c>
      <c r="F6" s="19">
        <f t="shared" si="3"/>
        <v>4</v>
      </c>
      <c r="G6" s="19">
        <f t="shared" si="3"/>
        <v>0</v>
      </c>
      <c r="H6" s="19" t="str">
        <f t="shared" si="3"/>
        <v>山梨県　甲府市</v>
      </c>
      <c r="I6" s="19" t="str">
        <f t="shared" si="3"/>
        <v>法適用</v>
      </c>
      <c r="J6" s="19" t="str">
        <f t="shared" si="3"/>
        <v>下水道事業</v>
      </c>
      <c r="K6" s="19" t="str">
        <f t="shared" si="3"/>
        <v>特定環境保全公共下水道</v>
      </c>
      <c r="L6" s="19" t="str">
        <f t="shared" si="3"/>
        <v>D2</v>
      </c>
      <c r="M6" s="19" t="str">
        <f t="shared" si="3"/>
        <v>自治体職員</v>
      </c>
      <c r="N6" s="20" t="str">
        <f t="shared" si="3"/>
        <v>-</v>
      </c>
      <c r="O6" s="20">
        <f t="shared" si="3"/>
        <v>45.78</v>
      </c>
      <c r="P6" s="20">
        <f t="shared" si="3"/>
        <v>14.42</v>
      </c>
      <c r="Q6" s="20">
        <f t="shared" si="3"/>
        <v>42.46</v>
      </c>
      <c r="R6" s="20">
        <f t="shared" si="3"/>
        <v>2431</v>
      </c>
      <c r="S6" s="20">
        <f t="shared" si="3"/>
        <v>186393</v>
      </c>
      <c r="T6" s="20">
        <f t="shared" si="3"/>
        <v>212.47</v>
      </c>
      <c r="U6" s="20">
        <f t="shared" si="3"/>
        <v>877.27</v>
      </c>
      <c r="V6" s="20">
        <f t="shared" si="3"/>
        <v>26779</v>
      </c>
      <c r="W6" s="20">
        <f t="shared" si="3"/>
        <v>8.6199999999999992</v>
      </c>
      <c r="X6" s="20">
        <f t="shared" si="3"/>
        <v>3106.61</v>
      </c>
      <c r="Y6" s="21">
        <f>IF(Y7="",NA(),Y7)</f>
        <v>110.85</v>
      </c>
      <c r="Z6" s="21">
        <f t="shared" ref="Z6:AH6" si="4">IF(Z7="",NA(),Z7)</f>
        <v>108.26</v>
      </c>
      <c r="AA6" s="21">
        <f t="shared" si="4"/>
        <v>108.41</v>
      </c>
      <c r="AB6" s="21">
        <f t="shared" si="4"/>
        <v>109.29</v>
      </c>
      <c r="AC6" s="21">
        <f t="shared" si="4"/>
        <v>112.57</v>
      </c>
      <c r="AD6" s="21">
        <f t="shared" si="4"/>
        <v>101.72</v>
      </c>
      <c r="AE6" s="21">
        <f t="shared" si="4"/>
        <v>102.73</v>
      </c>
      <c r="AF6" s="21">
        <f t="shared" si="4"/>
        <v>105.78</v>
      </c>
      <c r="AG6" s="21">
        <f t="shared" si="4"/>
        <v>106.09</v>
      </c>
      <c r="AH6" s="21">
        <f t="shared" si="4"/>
        <v>106.44</v>
      </c>
      <c r="AI6" s="20" t="str">
        <f>IF(AI7="","",IF(AI7="-","【-】","【"&amp;SUBSTITUTE(TEXT(AI7,"#,##0.00"),"-","△")&amp;"】"))</f>
        <v>【104.54】</v>
      </c>
      <c r="AJ6" s="20">
        <f>IF(AJ7="",NA(),AJ7)</f>
        <v>0</v>
      </c>
      <c r="AK6" s="20">
        <f t="shared" ref="AK6:AS6" si="5">IF(AK7="",NA(),AK7)</f>
        <v>0</v>
      </c>
      <c r="AL6" s="20">
        <f t="shared" si="5"/>
        <v>0</v>
      </c>
      <c r="AM6" s="20">
        <f t="shared" si="5"/>
        <v>0</v>
      </c>
      <c r="AN6" s="20">
        <f t="shared" si="5"/>
        <v>0</v>
      </c>
      <c r="AO6" s="21">
        <f t="shared" si="5"/>
        <v>112.88</v>
      </c>
      <c r="AP6" s="21">
        <f t="shared" si="5"/>
        <v>94.97</v>
      </c>
      <c r="AQ6" s="21">
        <f t="shared" si="5"/>
        <v>63.96</v>
      </c>
      <c r="AR6" s="21">
        <f t="shared" si="5"/>
        <v>69.42</v>
      </c>
      <c r="AS6" s="21">
        <f t="shared" si="5"/>
        <v>72.86</v>
      </c>
      <c r="AT6" s="20" t="str">
        <f>IF(AT7="","",IF(AT7="-","【-】","【"&amp;SUBSTITUTE(TEXT(AT7,"#,##0.00"),"-","△")&amp;"】"))</f>
        <v>【65.93】</v>
      </c>
      <c r="AU6" s="21">
        <f>IF(AU7="",NA(),AU7)</f>
        <v>84.13</v>
      </c>
      <c r="AV6" s="21">
        <f t="shared" ref="AV6:BD6" si="6">IF(AV7="",NA(),AV7)</f>
        <v>72.02</v>
      </c>
      <c r="AW6" s="21">
        <f t="shared" si="6"/>
        <v>44.38</v>
      </c>
      <c r="AX6" s="21">
        <f t="shared" si="6"/>
        <v>22.24</v>
      </c>
      <c r="AY6" s="21">
        <f t="shared" si="6"/>
        <v>16.89</v>
      </c>
      <c r="AZ6" s="21">
        <f t="shared" si="6"/>
        <v>49.18</v>
      </c>
      <c r="BA6" s="21">
        <f t="shared" si="6"/>
        <v>47.72</v>
      </c>
      <c r="BB6" s="21">
        <f t="shared" si="6"/>
        <v>44.24</v>
      </c>
      <c r="BC6" s="21">
        <f t="shared" si="6"/>
        <v>43.07</v>
      </c>
      <c r="BD6" s="21">
        <f t="shared" si="6"/>
        <v>45.42</v>
      </c>
      <c r="BE6" s="20" t="str">
        <f>IF(BE7="","",IF(BE7="-","【-】","【"&amp;SUBSTITUTE(TEXT(BE7,"#,##0.00"),"-","△")&amp;"】"))</f>
        <v>【44.25】</v>
      </c>
      <c r="BF6" s="21">
        <f>IF(BF7="",NA(),BF7)</f>
        <v>2085.17</v>
      </c>
      <c r="BG6" s="21">
        <f t="shared" ref="BG6:BO6" si="7">IF(BG7="",NA(),BG7)</f>
        <v>2091.02</v>
      </c>
      <c r="BH6" s="21">
        <f t="shared" si="7"/>
        <v>2109.59</v>
      </c>
      <c r="BI6" s="21">
        <f t="shared" si="7"/>
        <v>2078.4</v>
      </c>
      <c r="BJ6" s="21">
        <f t="shared" si="7"/>
        <v>2065.7800000000002</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111.5</v>
      </c>
      <c r="BR6" s="21">
        <f t="shared" ref="BR6:BZ6" si="8">IF(BR7="",NA(),BR7)</f>
        <v>100</v>
      </c>
      <c r="BS6" s="21">
        <f t="shared" si="8"/>
        <v>100</v>
      </c>
      <c r="BT6" s="21">
        <f t="shared" si="8"/>
        <v>100</v>
      </c>
      <c r="BU6" s="21">
        <f t="shared" si="8"/>
        <v>100</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154.99</v>
      </c>
      <c r="CC6" s="21">
        <f t="shared" ref="CC6:CK6" si="9">IF(CC7="",NA(),CC7)</f>
        <v>171.03</v>
      </c>
      <c r="CD6" s="21">
        <f t="shared" si="9"/>
        <v>169.02</v>
      </c>
      <c r="CE6" s="21">
        <f t="shared" si="9"/>
        <v>170.58</v>
      </c>
      <c r="CF6" s="21">
        <f t="shared" si="9"/>
        <v>171.9</v>
      </c>
      <c r="CG6" s="21">
        <f t="shared" si="9"/>
        <v>230.02</v>
      </c>
      <c r="CH6" s="21">
        <f t="shared" si="9"/>
        <v>228.47</v>
      </c>
      <c r="CI6" s="21">
        <f t="shared" si="9"/>
        <v>224.88</v>
      </c>
      <c r="CJ6" s="21">
        <f t="shared" si="9"/>
        <v>228.64</v>
      </c>
      <c r="CK6" s="21">
        <f t="shared" si="9"/>
        <v>239.46</v>
      </c>
      <c r="CL6" s="20" t="str">
        <f>IF(CL7="","",IF(CL7="-","【-】","【"&amp;SUBSTITUTE(TEXT(CL7,"#,##0.00"),"-","△")&amp;"】"))</f>
        <v>【220.62】</v>
      </c>
      <c r="CM6" s="21">
        <f>IF(CM7="",NA(),CM7)</f>
        <v>76.44</v>
      </c>
      <c r="CN6" s="21">
        <f t="shared" ref="CN6:CV6" si="10">IF(CN7="",NA(),CN7)</f>
        <v>77.040000000000006</v>
      </c>
      <c r="CO6" s="21">
        <f t="shared" si="10"/>
        <v>78.739999999999995</v>
      </c>
      <c r="CP6" s="21">
        <f t="shared" si="10"/>
        <v>83.49</v>
      </c>
      <c r="CQ6" s="21">
        <f t="shared" si="10"/>
        <v>78.63</v>
      </c>
      <c r="CR6" s="21">
        <f t="shared" si="10"/>
        <v>42.56</v>
      </c>
      <c r="CS6" s="21">
        <f t="shared" si="10"/>
        <v>42.47</v>
      </c>
      <c r="CT6" s="21">
        <f t="shared" si="10"/>
        <v>42.4</v>
      </c>
      <c r="CU6" s="21">
        <f t="shared" si="10"/>
        <v>42.28</v>
      </c>
      <c r="CV6" s="21">
        <f t="shared" si="10"/>
        <v>41.06</v>
      </c>
      <c r="CW6" s="20" t="str">
        <f>IF(CW7="","",IF(CW7="-","【-】","【"&amp;SUBSTITUTE(TEXT(CW7,"#,##0.00"),"-","△")&amp;"】"))</f>
        <v>【42.22】</v>
      </c>
      <c r="CX6" s="21">
        <f>IF(CX7="",NA(),CX7)</f>
        <v>91.18</v>
      </c>
      <c r="CY6" s="21">
        <f t="shared" ref="CY6:DG6" si="11">IF(CY7="",NA(),CY7)</f>
        <v>92.94</v>
      </c>
      <c r="CZ6" s="21">
        <f t="shared" si="11"/>
        <v>94.43</v>
      </c>
      <c r="DA6" s="21">
        <f t="shared" si="11"/>
        <v>94.94</v>
      </c>
      <c r="DB6" s="21">
        <f t="shared" si="11"/>
        <v>95.49</v>
      </c>
      <c r="DC6" s="21">
        <f t="shared" si="11"/>
        <v>83.32</v>
      </c>
      <c r="DD6" s="21">
        <f t="shared" si="11"/>
        <v>83.75</v>
      </c>
      <c r="DE6" s="21">
        <f t="shared" si="11"/>
        <v>84.19</v>
      </c>
      <c r="DF6" s="21">
        <f t="shared" si="11"/>
        <v>84.34</v>
      </c>
      <c r="DG6" s="21">
        <f t="shared" si="11"/>
        <v>84.34</v>
      </c>
      <c r="DH6" s="20" t="str">
        <f>IF(DH7="","",IF(DH7="-","【-】","【"&amp;SUBSTITUTE(TEXT(DH7,"#,##0.00"),"-","△")&amp;"】"))</f>
        <v>【85.67】</v>
      </c>
      <c r="DI6" s="21">
        <f>IF(DI7="",NA(),DI7)</f>
        <v>22.01</v>
      </c>
      <c r="DJ6" s="21">
        <f t="shared" ref="DJ6:DR6" si="12">IF(DJ7="",NA(),DJ7)</f>
        <v>23.82</v>
      </c>
      <c r="DK6" s="21">
        <f t="shared" si="12"/>
        <v>25.39</v>
      </c>
      <c r="DL6" s="21">
        <f t="shared" si="12"/>
        <v>26.94</v>
      </c>
      <c r="DM6" s="21">
        <f t="shared" si="12"/>
        <v>29.36</v>
      </c>
      <c r="DN6" s="21">
        <f t="shared" si="12"/>
        <v>24.68</v>
      </c>
      <c r="DO6" s="21">
        <f t="shared" si="12"/>
        <v>24.68</v>
      </c>
      <c r="DP6" s="21">
        <f t="shared" si="12"/>
        <v>21.36</v>
      </c>
      <c r="DQ6" s="21">
        <f t="shared" si="12"/>
        <v>22.79</v>
      </c>
      <c r="DR6" s="21">
        <f t="shared" si="12"/>
        <v>24.8</v>
      </c>
      <c r="DS6" s="20" t="str">
        <f>IF(DS7="","",IF(DS7="-","【-】","【"&amp;SUBSTITUTE(TEXT(DS7,"#,##0.00"),"-","△")&amp;"】"))</f>
        <v>【28.00】</v>
      </c>
      <c r="DT6" s="20">
        <f>IF(DT7="",NA(),DT7)</f>
        <v>0</v>
      </c>
      <c r="DU6" s="20">
        <f t="shared" ref="DU6:EC6" si="13">IF(DU7="",NA(),DU7)</f>
        <v>0</v>
      </c>
      <c r="DV6" s="20">
        <f t="shared" si="13"/>
        <v>0</v>
      </c>
      <c r="DW6" s="20">
        <f t="shared" si="13"/>
        <v>0</v>
      </c>
      <c r="DX6" s="20">
        <f t="shared" si="13"/>
        <v>0</v>
      </c>
      <c r="DY6" s="21">
        <f t="shared" si="13"/>
        <v>0.01</v>
      </c>
      <c r="DZ6" s="21">
        <f t="shared" si="13"/>
        <v>8.6199999999999992</v>
      </c>
      <c r="EA6" s="21">
        <f t="shared" si="13"/>
        <v>0.01</v>
      </c>
      <c r="EB6" s="21">
        <f t="shared" si="13"/>
        <v>0.01</v>
      </c>
      <c r="EC6" s="21">
        <f t="shared" si="13"/>
        <v>0.02</v>
      </c>
      <c r="ED6" s="20" t="str">
        <f>IF(ED7="","",IF(ED7="-","【-】","【"&amp;SUBSTITUTE(TEXT(ED7,"#,##0.00"),"-","△")&amp;"】"))</f>
        <v>【0.03】</v>
      </c>
      <c r="EE6" s="21">
        <f>IF(EE7="",NA(),EE7)</f>
        <v>0.01</v>
      </c>
      <c r="EF6" s="21">
        <f t="shared" ref="EF6:EN6" si="14">IF(EF7="",NA(),EF7)</f>
        <v>0.01</v>
      </c>
      <c r="EG6" s="21">
        <f t="shared" si="14"/>
        <v>0.01</v>
      </c>
      <c r="EH6" s="21">
        <f t="shared" si="14"/>
        <v>0.01</v>
      </c>
      <c r="EI6" s="21">
        <f t="shared" si="14"/>
        <v>0.01</v>
      </c>
      <c r="EJ6" s="21">
        <f t="shared" si="14"/>
        <v>0.13</v>
      </c>
      <c r="EK6" s="21">
        <f t="shared" si="14"/>
        <v>0.36</v>
      </c>
      <c r="EL6" s="21">
        <f t="shared" si="14"/>
        <v>0.39</v>
      </c>
      <c r="EM6" s="21">
        <f t="shared" si="14"/>
        <v>0.1</v>
      </c>
      <c r="EN6" s="21">
        <f t="shared" si="14"/>
        <v>0.08</v>
      </c>
      <c r="EO6" s="20" t="str">
        <f>IF(EO7="","",IF(EO7="-","【-】","【"&amp;SUBSTITUTE(TEXT(EO7,"#,##0.00"),"-","△")&amp;"】"))</f>
        <v>【0.13】</v>
      </c>
    </row>
    <row r="7" spans="1:148" s="22" customFormat="1" x14ac:dyDescent="0.15">
      <c r="A7" s="14"/>
      <c r="B7" s="23">
        <v>2022</v>
      </c>
      <c r="C7" s="23">
        <v>192015</v>
      </c>
      <c r="D7" s="23">
        <v>46</v>
      </c>
      <c r="E7" s="23">
        <v>17</v>
      </c>
      <c r="F7" s="23">
        <v>4</v>
      </c>
      <c r="G7" s="23">
        <v>0</v>
      </c>
      <c r="H7" s="23" t="s">
        <v>96</v>
      </c>
      <c r="I7" s="23" t="s">
        <v>97</v>
      </c>
      <c r="J7" s="23" t="s">
        <v>98</v>
      </c>
      <c r="K7" s="23" t="s">
        <v>99</v>
      </c>
      <c r="L7" s="23" t="s">
        <v>100</v>
      </c>
      <c r="M7" s="23" t="s">
        <v>101</v>
      </c>
      <c r="N7" s="24" t="s">
        <v>102</v>
      </c>
      <c r="O7" s="24">
        <v>45.78</v>
      </c>
      <c r="P7" s="24">
        <v>14.42</v>
      </c>
      <c r="Q7" s="24">
        <v>42.46</v>
      </c>
      <c r="R7" s="24">
        <v>2431</v>
      </c>
      <c r="S7" s="24">
        <v>186393</v>
      </c>
      <c r="T7" s="24">
        <v>212.47</v>
      </c>
      <c r="U7" s="24">
        <v>877.27</v>
      </c>
      <c r="V7" s="24">
        <v>26779</v>
      </c>
      <c r="W7" s="24">
        <v>8.6199999999999992</v>
      </c>
      <c r="X7" s="24">
        <v>3106.61</v>
      </c>
      <c r="Y7" s="24">
        <v>110.85</v>
      </c>
      <c r="Z7" s="24">
        <v>108.26</v>
      </c>
      <c r="AA7" s="24">
        <v>108.41</v>
      </c>
      <c r="AB7" s="24">
        <v>109.29</v>
      </c>
      <c r="AC7" s="24">
        <v>112.57</v>
      </c>
      <c r="AD7" s="24">
        <v>101.72</v>
      </c>
      <c r="AE7" s="24">
        <v>102.73</v>
      </c>
      <c r="AF7" s="24">
        <v>105.78</v>
      </c>
      <c r="AG7" s="24">
        <v>106.09</v>
      </c>
      <c r="AH7" s="24">
        <v>106.44</v>
      </c>
      <c r="AI7" s="24">
        <v>104.54</v>
      </c>
      <c r="AJ7" s="24">
        <v>0</v>
      </c>
      <c r="AK7" s="24">
        <v>0</v>
      </c>
      <c r="AL7" s="24">
        <v>0</v>
      </c>
      <c r="AM7" s="24">
        <v>0</v>
      </c>
      <c r="AN7" s="24">
        <v>0</v>
      </c>
      <c r="AO7" s="24">
        <v>112.88</v>
      </c>
      <c r="AP7" s="24">
        <v>94.97</v>
      </c>
      <c r="AQ7" s="24">
        <v>63.96</v>
      </c>
      <c r="AR7" s="24">
        <v>69.42</v>
      </c>
      <c r="AS7" s="24">
        <v>72.86</v>
      </c>
      <c r="AT7" s="24">
        <v>65.930000000000007</v>
      </c>
      <c r="AU7" s="24">
        <v>84.13</v>
      </c>
      <c r="AV7" s="24">
        <v>72.02</v>
      </c>
      <c r="AW7" s="24">
        <v>44.38</v>
      </c>
      <c r="AX7" s="24">
        <v>22.24</v>
      </c>
      <c r="AY7" s="24">
        <v>16.89</v>
      </c>
      <c r="AZ7" s="24">
        <v>49.18</v>
      </c>
      <c r="BA7" s="24">
        <v>47.72</v>
      </c>
      <c r="BB7" s="24">
        <v>44.24</v>
      </c>
      <c r="BC7" s="24">
        <v>43.07</v>
      </c>
      <c r="BD7" s="24">
        <v>45.42</v>
      </c>
      <c r="BE7" s="24">
        <v>44.25</v>
      </c>
      <c r="BF7" s="24">
        <v>2085.17</v>
      </c>
      <c r="BG7" s="24">
        <v>2091.02</v>
      </c>
      <c r="BH7" s="24">
        <v>2109.59</v>
      </c>
      <c r="BI7" s="24">
        <v>2078.4</v>
      </c>
      <c r="BJ7" s="24">
        <v>2065.7800000000002</v>
      </c>
      <c r="BK7" s="24">
        <v>1194.1500000000001</v>
      </c>
      <c r="BL7" s="24">
        <v>1206.79</v>
      </c>
      <c r="BM7" s="24">
        <v>1258.43</v>
      </c>
      <c r="BN7" s="24">
        <v>1163.75</v>
      </c>
      <c r="BO7" s="24">
        <v>1195.47</v>
      </c>
      <c r="BP7" s="24">
        <v>1182.1099999999999</v>
      </c>
      <c r="BQ7" s="24">
        <v>111.5</v>
      </c>
      <c r="BR7" s="24">
        <v>100</v>
      </c>
      <c r="BS7" s="24">
        <v>100</v>
      </c>
      <c r="BT7" s="24">
        <v>100</v>
      </c>
      <c r="BU7" s="24">
        <v>100</v>
      </c>
      <c r="BV7" s="24">
        <v>72.260000000000005</v>
      </c>
      <c r="BW7" s="24">
        <v>71.84</v>
      </c>
      <c r="BX7" s="24">
        <v>73.36</v>
      </c>
      <c r="BY7" s="24">
        <v>72.599999999999994</v>
      </c>
      <c r="BZ7" s="24">
        <v>69.430000000000007</v>
      </c>
      <c r="CA7" s="24">
        <v>73.78</v>
      </c>
      <c r="CB7" s="24">
        <v>154.99</v>
      </c>
      <c r="CC7" s="24">
        <v>171.03</v>
      </c>
      <c r="CD7" s="24">
        <v>169.02</v>
      </c>
      <c r="CE7" s="24">
        <v>170.58</v>
      </c>
      <c r="CF7" s="24">
        <v>171.9</v>
      </c>
      <c r="CG7" s="24">
        <v>230.02</v>
      </c>
      <c r="CH7" s="24">
        <v>228.47</v>
      </c>
      <c r="CI7" s="24">
        <v>224.88</v>
      </c>
      <c r="CJ7" s="24">
        <v>228.64</v>
      </c>
      <c r="CK7" s="24">
        <v>239.46</v>
      </c>
      <c r="CL7" s="24">
        <v>220.62</v>
      </c>
      <c r="CM7" s="24">
        <v>76.44</v>
      </c>
      <c r="CN7" s="24">
        <v>77.040000000000006</v>
      </c>
      <c r="CO7" s="24">
        <v>78.739999999999995</v>
      </c>
      <c r="CP7" s="24">
        <v>83.49</v>
      </c>
      <c r="CQ7" s="24">
        <v>78.63</v>
      </c>
      <c r="CR7" s="24">
        <v>42.56</v>
      </c>
      <c r="CS7" s="24">
        <v>42.47</v>
      </c>
      <c r="CT7" s="24">
        <v>42.4</v>
      </c>
      <c r="CU7" s="24">
        <v>42.28</v>
      </c>
      <c r="CV7" s="24">
        <v>41.06</v>
      </c>
      <c r="CW7" s="24">
        <v>42.22</v>
      </c>
      <c r="CX7" s="24">
        <v>91.18</v>
      </c>
      <c r="CY7" s="24">
        <v>92.94</v>
      </c>
      <c r="CZ7" s="24">
        <v>94.43</v>
      </c>
      <c r="DA7" s="24">
        <v>94.94</v>
      </c>
      <c r="DB7" s="24">
        <v>95.49</v>
      </c>
      <c r="DC7" s="24">
        <v>83.32</v>
      </c>
      <c r="DD7" s="24">
        <v>83.75</v>
      </c>
      <c r="DE7" s="24">
        <v>84.19</v>
      </c>
      <c r="DF7" s="24">
        <v>84.34</v>
      </c>
      <c r="DG7" s="24">
        <v>84.34</v>
      </c>
      <c r="DH7" s="24">
        <v>85.67</v>
      </c>
      <c r="DI7" s="24">
        <v>22.01</v>
      </c>
      <c r="DJ7" s="24">
        <v>23.82</v>
      </c>
      <c r="DK7" s="24">
        <v>25.39</v>
      </c>
      <c r="DL7" s="24">
        <v>26.94</v>
      </c>
      <c r="DM7" s="24">
        <v>29.36</v>
      </c>
      <c r="DN7" s="24">
        <v>24.68</v>
      </c>
      <c r="DO7" s="24">
        <v>24.68</v>
      </c>
      <c r="DP7" s="24">
        <v>21.36</v>
      </c>
      <c r="DQ7" s="24">
        <v>22.79</v>
      </c>
      <c r="DR7" s="24">
        <v>24.8</v>
      </c>
      <c r="DS7" s="24">
        <v>28</v>
      </c>
      <c r="DT7" s="24">
        <v>0</v>
      </c>
      <c r="DU7" s="24">
        <v>0</v>
      </c>
      <c r="DV7" s="24">
        <v>0</v>
      </c>
      <c r="DW7" s="24">
        <v>0</v>
      </c>
      <c r="DX7" s="24">
        <v>0</v>
      </c>
      <c r="DY7" s="24">
        <v>0.01</v>
      </c>
      <c r="DZ7" s="24">
        <v>8.6199999999999992</v>
      </c>
      <c r="EA7" s="24">
        <v>0.01</v>
      </c>
      <c r="EB7" s="24">
        <v>0.01</v>
      </c>
      <c r="EC7" s="24">
        <v>0.02</v>
      </c>
      <c r="ED7" s="24">
        <v>0.03</v>
      </c>
      <c r="EE7" s="24">
        <v>0.01</v>
      </c>
      <c r="EF7" s="24">
        <v>0.01</v>
      </c>
      <c r="EG7" s="24">
        <v>0.01</v>
      </c>
      <c r="EH7" s="24">
        <v>0.01</v>
      </c>
      <c r="EI7" s="24">
        <v>0.01</v>
      </c>
      <c r="EJ7" s="24">
        <v>0.13</v>
      </c>
      <c r="EK7" s="24">
        <v>0.36</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2024-01-31T04:55:20Z</cp:lastPrinted>
  <dcterms:created xsi:type="dcterms:W3CDTF">2023-12-12T00:55:35Z</dcterms:created>
  <dcterms:modified xsi:type="dcterms:W3CDTF">2024-01-31T05:03:28Z</dcterms:modified>
  <cp:category/>
</cp:coreProperties>
</file>